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720B78D0-9A17-4D5D-B52E-C69DBCA9F6AE}" xr6:coauthVersionLast="31" xr6:coauthVersionMax="31" xr10:uidLastSave="{00000000-0000-0000-0000-000000000000}"/>
  <bookViews>
    <workbookView xWindow="0" yWindow="0" windowWidth="28800" windowHeight="12435" activeTab="1" xr2:uid="{00000000-000D-0000-FFFF-FFFF00000000}"/>
  </bookViews>
  <sheets>
    <sheet name="Example" sheetId="52" r:id="rId1"/>
    <sheet name="BLANK" sheetId="53" r:id="rId2"/>
  </sheets>
  <definedNames>
    <definedName name="_xlnm.Print_Area" localSheetId="1">BLANK!$A$1:$I$55</definedName>
    <definedName name="_xlnm.Print_Area" localSheetId="0">Example!$A$1:$I$55</definedName>
  </definedNames>
  <calcPr calcId="179017"/>
</workbook>
</file>

<file path=xl/calcChain.xml><?xml version="1.0" encoding="utf-8"?>
<calcChain xmlns="http://schemas.openxmlformats.org/spreadsheetml/2006/main">
  <c r="F23" i="53" l="1"/>
  <c r="E23" i="53"/>
  <c r="H23" i="53" s="1"/>
  <c r="D23" i="53"/>
  <c r="F22" i="53"/>
  <c r="E22" i="53"/>
  <c r="H22" i="53" s="1"/>
  <c r="D22" i="53"/>
  <c r="F21" i="53"/>
  <c r="E21" i="53"/>
  <c r="H21" i="53" s="1"/>
  <c r="D21" i="53"/>
  <c r="F20" i="53"/>
  <c r="G20" i="53" s="1"/>
  <c r="E20" i="53"/>
  <c r="H20" i="53" s="1"/>
  <c r="D20" i="53"/>
  <c r="H19" i="53"/>
  <c r="G19" i="53"/>
  <c r="F19" i="53"/>
  <c r="E19" i="53"/>
  <c r="D19" i="53"/>
  <c r="H10" i="53"/>
  <c r="G21" i="53" l="1"/>
  <c r="G23" i="53"/>
  <c r="H24" i="53"/>
  <c r="D48" i="53"/>
  <c r="G22" i="53"/>
  <c r="D23" i="52"/>
  <c r="G23" i="52" s="1"/>
  <c r="H19" i="52"/>
  <c r="G19" i="52"/>
  <c r="F23" i="52"/>
  <c r="F22" i="52"/>
  <c r="F21" i="52"/>
  <c r="F20" i="52"/>
  <c r="F19" i="52"/>
  <c r="E23" i="52"/>
  <c r="H23" i="52" s="1"/>
  <c r="E22" i="52"/>
  <c r="H22" i="52" s="1"/>
  <c r="E21" i="52"/>
  <c r="H21" i="52" s="1"/>
  <c r="E20" i="52"/>
  <c r="H20" i="52" s="1"/>
  <c r="E19" i="52"/>
  <c r="D22" i="52"/>
  <c r="G22" i="52" s="1"/>
  <c r="D21" i="52"/>
  <c r="G21" i="52" s="1"/>
  <c r="D20" i="52"/>
  <c r="D19" i="52"/>
  <c r="H10" i="52"/>
  <c r="H24" i="52" l="1"/>
  <c r="G20" i="52"/>
  <c r="D48" i="52"/>
</calcChain>
</file>

<file path=xl/sharedStrings.xml><?xml version="1.0" encoding="utf-8"?>
<sst xmlns="http://schemas.openxmlformats.org/spreadsheetml/2006/main" count="132" uniqueCount="77">
  <si>
    <t>Tons</t>
  </si>
  <si>
    <t>DATE:</t>
  </si>
  <si>
    <t>COUNTY:</t>
  </si>
  <si>
    <t>PROJECT ID:</t>
  </si>
  <si>
    <t>Location:</t>
  </si>
  <si>
    <t>Lift #</t>
  </si>
  <si>
    <t>Lift thickness:</t>
  </si>
  <si>
    <t>Design Mix ID:</t>
  </si>
  <si>
    <t>AC type:</t>
  </si>
  <si>
    <t>Total thickness:</t>
  </si>
  <si>
    <t xml:space="preserve">Other noteworthy inspection items: </t>
  </si>
  <si>
    <t>Factors affecting yield:</t>
  </si>
  <si>
    <t>Start time:</t>
  </si>
  <si>
    <t>Stop time:</t>
  </si>
  <si>
    <t>HMA Paving Diary Worksheet</t>
  </si>
  <si>
    <t>inches</t>
  </si>
  <si>
    <t>Time</t>
  </si>
  <si>
    <t>Rolling Pattern:</t>
  </si>
  <si>
    <t>Using Automatics:</t>
  </si>
  <si>
    <t>Paving width (ft):</t>
  </si>
  <si>
    <t>Tack Yield (Gal/SY):</t>
  </si>
  <si>
    <t>Paving thickness (in):</t>
  </si>
  <si>
    <t>Target Yield (tons/sta):</t>
  </si>
  <si>
    <t>Mix Type:</t>
  </si>
  <si>
    <t>RAP %</t>
  </si>
  <si>
    <t>Approx. Gal Tack Used:</t>
  </si>
  <si>
    <t>Cummulative Yield (Tons / Sta)</t>
  </si>
  <si>
    <t>Underlying Surface:</t>
  </si>
  <si>
    <t>Temperature Behind Paver</t>
  </si>
  <si>
    <t>Temperature at Truck Bed</t>
  </si>
  <si>
    <t>Tack Coat Yield</t>
  </si>
  <si>
    <t>Inspection Observations</t>
  </si>
  <si>
    <t>General Information</t>
  </si>
  <si>
    <t>ROADWAY:</t>
  </si>
  <si>
    <t>DESCRIPTION:</t>
  </si>
  <si>
    <t>HMA Yield</t>
  </si>
  <si>
    <t>HMA Temperatures</t>
  </si>
  <si>
    <t>Yield (Tons / Sta)</t>
  </si>
  <si>
    <t>(include roadway, lane, STA range and nearby landmarks)</t>
  </si>
  <si>
    <t>Paver start at TIME</t>
  </si>
  <si>
    <t>Paver off at TIME</t>
  </si>
  <si>
    <t>Rollers off at TIME</t>
  </si>
  <si>
    <t>Truck Load Count</t>
  </si>
  <si>
    <t>Trucking Company</t>
  </si>
  <si>
    <t>Truck Number</t>
  </si>
  <si>
    <t>2"</t>
  </si>
  <si>
    <t>Tack Coat Temperature</t>
  </si>
  <si>
    <t>1022-09-80</t>
  </si>
  <si>
    <t>Eau Claire to Osseo - USH 53 to Mallard Road</t>
  </si>
  <si>
    <t>IH 94</t>
  </si>
  <si>
    <t>Eau Claire</t>
  </si>
  <si>
    <t>IH WB passing lane station 646+00 to station 603+91
IH EB passing lane station 604+00 to station 725+00</t>
  </si>
  <si>
    <t>4.5"</t>
  </si>
  <si>
    <t>Paver start at 8:00 AM</t>
  </si>
  <si>
    <t>87-14-725-SMA-12.5(R</t>
  </si>
  <si>
    <t>Paver off at 6:30 PM</t>
  </si>
  <si>
    <t>SMA</t>
  </si>
  <si>
    <t>Rollers off at 7:15 PM</t>
  </si>
  <si>
    <t>PG70-28</t>
  </si>
  <si>
    <t>EB</t>
  </si>
  <si>
    <t>One tandem steel drum roller (Dresser 17128) followed by two vibratory steel drum rollers (Dynapac CC 624 HH)</t>
  </si>
  <si>
    <t>NA</t>
  </si>
  <si>
    <t>E-10 Lower Layer</t>
  </si>
  <si>
    <t>None</t>
  </si>
  <si>
    <t>9:04am</t>
  </si>
  <si>
    <t>ABC Trucking</t>
  </si>
  <si>
    <t>A142</t>
  </si>
  <si>
    <t>9:15am</t>
  </si>
  <si>
    <t>KMS Hauling</t>
  </si>
  <si>
    <t>9:31am</t>
  </si>
  <si>
    <t>C&amp;R Trucking</t>
  </si>
  <si>
    <t>Grey cells have formulas in them. Enter information for all other cells.</t>
  </si>
  <si>
    <t>Cummulative Tons (from tickets)</t>
  </si>
  <si>
    <t>Direction &amp; Station Location</t>
  </si>
  <si>
    <t>Length (STA)</t>
  </si>
  <si>
    <t>Cummulative Length (STA)</t>
  </si>
  <si>
    <t>*Yield not adjusted based on tack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</si>
</sst>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\+00"/>
    <numFmt numFmtId="167" formatCode="0\°\ \F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2" fontId="0" fillId="0" borderId="0" xfId="0" applyNumberFormat="1" applyBorder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8" fontId="5" fillId="0" borderId="0" xfId="0" applyNumberFormat="1" applyFont="1" applyBorder="1" applyAlignment="1">
      <alignment horizontal="left" inden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right"/>
    </xf>
    <xf numFmtId="166" fontId="5" fillId="0" borderId="3" xfId="0" applyNumberFormat="1" applyFont="1" applyBorder="1"/>
    <xf numFmtId="165" fontId="5" fillId="0" borderId="1" xfId="0" applyNumberFormat="1" applyFont="1" applyBorder="1"/>
    <xf numFmtId="166" fontId="5" fillId="0" borderId="1" xfId="0" applyNumberFormat="1" applyFont="1" applyBorder="1"/>
    <xf numFmtId="2" fontId="5" fillId="0" borderId="0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5" fillId="0" borderId="0" xfId="0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1" xfId="0" applyBorder="1"/>
    <xf numFmtId="2" fontId="5" fillId="2" borderId="0" xfId="0" applyNumberFormat="1" applyFont="1" applyFill="1" applyBorder="1" applyAlignment="1">
      <alignment horizontal="center"/>
    </xf>
    <xf numFmtId="2" fontId="5" fillId="2" borderId="2" xfId="0" applyNumberFormat="1" applyFont="1" applyFill="1" applyBorder="1"/>
    <xf numFmtId="164" fontId="5" fillId="2" borderId="1" xfId="0" applyNumberFormat="1" applyFont="1" applyFill="1" applyBorder="1"/>
    <xf numFmtId="165" fontId="5" fillId="2" borderId="1" xfId="0" applyNumberFormat="1" applyFont="1" applyFill="1" applyBorder="1"/>
    <xf numFmtId="2" fontId="5" fillId="2" borderId="1" xfId="0" applyNumberFormat="1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18" fontId="5" fillId="0" borderId="0" xfId="0" applyNumberFormat="1" applyFont="1" applyBorder="1" applyAlignment="1" applyProtection="1">
      <alignment horizontal="left" indent="1"/>
      <protection locked="0"/>
    </xf>
    <xf numFmtId="0" fontId="5" fillId="0" borderId="0" xfId="0" quotePrefix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  <xf numFmtId="166" fontId="5" fillId="0" borderId="3" xfId="0" applyNumberFormat="1" applyFont="1" applyBorder="1" applyProtection="1">
      <protection locked="0"/>
    </xf>
    <xf numFmtId="165" fontId="5" fillId="0" borderId="1" xfId="0" applyNumberFormat="1" applyFont="1" applyBorder="1" applyProtection="1">
      <protection locked="0"/>
    </xf>
    <xf numFmtId="166" fontId="5" fillId="0" borderId="1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167" fontId="5" fillId="0" borderId="0" xfId="0" applyNumberFormat="1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2" fontId="5" fillId="2" borderId="0" xfId="0" applyNumberFormat="1" applyFont="1" applyFill="1" applyBorder="1" applyAlignment="1" applyProtection="1">
      <alignment horizontal="center"/>
    </xf>
    <xf numFmtId="165" fontId="5" fillId="2" borderId="1" xfId="0" applyNumberFormat="1" applyFont="1" applyFill="1" applyBorder="1" applyProtection="1"/>
    <xf numFmtId="2" fontId="5" fillId="2" borderId="1" xfId="0" applyNumberFormat="1" applyFont="1" applyFill="1" applyBorder="1" applyProtection="1"/>
    <xf numFmtId="2" fontId="5" fillId="2" borderId="2" xfId="0" applyNumberFormat="1" applyFont="1" applyFill="1" applyBorder="1" applyProtection="1"/>
    <xf numFmtId="164" fontId="5" fillId="2" borderId="1" xfId="0" applyNumberFormat="1" applyFont="1" applyFill="1" applyBorder="1" applyProtection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8" fontId="5" fillId="0" borderId="4" xfId="0" applyNumberFormat="1" applyFont="1" applyBorder="1" applyAlignment="1">
      <alignment horizontal="right" vertical="center" wrapText="1"/>
    </xf>
    <xf numFmtId="18" fontId="5" fillId="0" borderId="5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 indent="1"/>
    </xf>
    <xf numFmtId="14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18" fontId="5" fillId="0" borderId="4" xfId="0" applyNumberFormat="1" applyFont="1" applyBorder="1" applyAlignment="1" applyProtection="1">
      <alignment horizontal="right" vertical="center" wrapText="1"/>
      <protection locked="0"/>
    </xf>
    <xf numFmtId="18" fontId="5" fillId="0" borderId="5" xfId="0" applyNumberFormat="1" applyFont="1" applyBorder="1" applyAlignment="1" applyProtection="1">
      <alignment horizontal="right" vertical="center" wrapText="1"/>
      <protection locked="0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14" fontId="5" fillId="0" borderId="0" xfId="0" applyNumberFormat="1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Protection="1"/>
    <xf numFmtId="49" fontId="5" fillId="0" borderId="4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wrapText="1"/>
    </xf>
    <xf numFmtId="2" fontId="0" fillId="0" borderId="0" xfId="0" applyNumberFormat="1" applyBorder="1" applyProtection="1"/>
    <xf numFmtId="0" fontId="1" fillId="0" borderId="0" xfId="0" applyFont="1" applyFill="1" applyBorder="1" applyAlignment="1" applyProtection="1">
      <alignment horizontal="left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8F4A7-EEEF-49DF-B838-050C8966EEA3}">
  <sheetPr>
    <pageSetUpPr fitToPage="1"/>
  </sheetPr>
  <dimension ref="A1:J58"/>
  <sheetViews>
    <sheetView zoomScaleNormal="100" workbookViewId="0">
      <selection activeCell="K51" sqref="K51"/>
    </sheetView>
  </sheetViews>
  <sheetFormatPr defaultRowHeight="15" x14ac:dyDescent="0.25"/>
  <cols>
    <col min="1" max="1" width="3.5703125" customWidth="1"/>
    <col min="2" max="2" width="10.7109375" customWidth="1"/>
    <col min="3" max="3" width="12.42578125" customWidth="1"/>
    <col min="4" max="4" width="12.5703125" customWidth="1"/>
    <col min="5" max="5" width="12.28515625" customWidth="1"/>
    <col min="6" max="6" width="12.85546875" customWidth="1"/>
    <col min="7" max="7" width="12.5703125" customWidth="1"/>
    <col min="8" max="8" width="19.85546875" customWidth="1"/>
    <col min="9" max="9" width="7.7109375" customWidth="1"/>
  </cols>
  <sheetData>
    <row r="1" spans="1:8" ht="23.25" x14ac:dyDescent="0.35">
      <c r="A1" s="18" t="s">
        <v>14</v>
      </c>
      <c r="B1" s="17"/>
    </row>
    <row r="2" spans="1:8" ht="15" customHeight="1" x14ac:dyDescent="0.35">
      <c r="A2" t="s">
        <v>71</v>
      </c>
      <c r="B2" s="17"/>
    </row>
    <row r="3" spans="1:8" ht="15" customHeight="1" x14ac:dyDescent="0.25">
      <c r="B3" s="19" t="s">
        <v>1</v>
      </c>
      <c r="C3" s="112">
        <v>41900</v>
      </c>
      <c r="D3" s="112"/>
      <c r="F3" s="6"/>
      <c r="G3" s="13"/>
      <c r="H3" s="13"/>
    </row>
    <row r="4" spans="1:8" ht="15" customHeight="1" x14ac:dyDescent="0.25">
      <c r="B4" s="20" t="s">
        <v>3</v>
      </c>
      <c r="C4" s="113" t="s">
        <v>47</v>
      </c>
      <c r="D4" s="113"/>
      <c r="E4" s="4"/>
      <c r="F4" s="20" t="s">
        <v>34</v>
      </c>
      <c r="G4" s="114" t="s">
        <v>48</v>
      </c>
      <c r="H4" s="114"/>
    </row>
    <row r="5" spans="1:8" ht="15" customHeight="1" x14ac:dyDescent="0.25">
      <c r="B5" s="19" t="s">
        <v>33</v>
      </c>
      <c r="C5" s="115" t="s">
        <v>49</v>
      </c>
      <c r="D5" s="115"/>
      <c r="F5" s="40" t="s">
        <v>2</v>
      </c>
      <c r="G5" s="116" t="s">
        <v>50</v>
      </c>
      <c r="H5" s="116"/>
    </row>
    <row r="6" spans="1:8" ht="15" customHeight="1" x14ac:dyDescent="0.25">
      <c r="F6" s="5"/>
      <c r="G6" s="3"/>
    </row>
    <row r="7" spans="1:8" ht="15" customHeight="1" x14ac:dyDescent="0.25">
      <c r="A7" s="9" t="s">
        <v>32</v>
      </c>
      <c r="F7" s="5"/>
      <c r="G7" s="3"/>
    </row>
    <row r="8" spans="1:8" ht="15" customHeight="1" x14ac:dyDescent="0.25">
      <c r="A8" s="110" t="s">
        <v>4</v>
      </c>
      <c r="B8" s="110"/>
      <c r="C8" s="111" t="s">
        <v>51</v>
      </c>
      <c r="D8" s="111"/>
      <c r="E8" s="111"/>
      <c r="F8" s="111"/>
      <c r="G8" s="111"/>
      <c r="H8" s="111"/>
    </row>
    <row r="9" spans="1:8" ht="15" customHeight="1" x14ac:dyDescent="0.25">
      <c r="A9" s="110"/>
      <c r="B9" s="110"/>
      <c r="C9" s="111"/>
      <c r="D9" s="111"/>
      <c r="E9" s="111"/>
      <c r="F9" s="111"/>
      <c r="G9" s="111"/>
      <c r="H9" s="111"/>
    </row>
    <row r="10" spans="1:8" ht="15" customHeight="1" x14ac:dyDescent="0.25">
      <c r="A10" s="106" t="s">
        <v>5</v>
      </c>
      <c r="B10" s="106"/>
      <c r="C10" s="21">
        <v>2</v>
      </c>
      <c r="D10" s="23"/>
      <c r="E10" s="24"/>
      <c r="F10" s="106" t="s">
        <v>22</v>
      </c>
      <c r="G10" s="106"/>
      <c r="H10" s="43">
        <f>((($H$12*100)/9)*H11*112)/2000</f>
        <v>16.177777777777781</v>
      </c>
    </row>
    <row r="11" spans="1:8" ht="15" customHeight="1" x14ac:dyDescent="0.25">
      <c r="A11" s="106" t="s">
        <v>6</v>
      </c>
      <c r="B11" s="106"/>
      <c r="C11" s="21" t="s">
        <v>45</v>
      </c>
      <c r="D11" s="23"/>
      <c r="E11" s="24"/>
      <c r="F11" s="106" t="s">
        <v>21</v>
      </c>
      <c r="G11" s="106"/>
      <c r="H11" s="21">
        <v>2</v>
      </c>
    </row>
    <row r="12" spans="1:8" ht="15" customHeight="1" x14ac:dyDescent="0.25">
      <c r="A12" s="106" t="s">
        <v>9</v>
      </c>
      <c r="B12" s="106"/>
      <c r="C12" s="21" t="s">
        <v>52</v>
      </c>
      <c r="D12" s="23"/>
      <c r="E12" s="23"/>
      <c r="F12" s="40"/>
      <c r="G12" s="40" t="s">
        <v>19</v>
      </c>
      <c r="H12" s="21">
        <v>13</v>
      </c>
    </row>
    <row r="13" spans="1:8" ht="15" customHeight="1" x14ac:dyDescent="0.25">
      <c r="A13" s="106" t="s">
        <v>12</v>
      </c>
      <c r="B13" s="106"/>
      <c r="C13" s="25" t="s">
        <v>53</v>
      </c>
      <c r="D13" s="23"/>
      <c r="E13" s="23"/>
      <c r="F13" s="40"/>
      <c r="G13" s="40" t="s">
        <v>7</v>
      </c>
      <c r="H13" s="22" t="s">
        <v>54</v>
      </c>
    </row>
    <row r="14" spans="1:8" ht="15" customHeight="1" x14ac:dyDescent="0.25">
      <c r="A14" s="106" t="s">
        <v>13</v>
      </c>
      <c r="B14" s="106"/>
      <c r="C14" s="41" t="s">
        <v>55</v>
      </c>
      <c r="D14" s="23"/>
      <c r="E14" s="23"/>
      <c r="F14" s="40"/>
      <c r="G14" s="40" t="s">
        <v>23</v>
      </c>
      <c r="H14" s="21" t="s">
        <v>56</v>
      </c>
    </row>
    <row r="15" spans="1:8" ht="15" customHeight="1" x14ac:dyDescent="0.25">
      <c r="A15" s="23"/>
      <c r="B15" s="26"/>
      <c r="C15" s="41" t="s">
        <v>57</v>
      </c>
      <c r="D15" s="23"/>
      <c r="E15" s="23"/>
      <c r="F15" s="40"/>
      <c r="G15" s="40" t="s">
        <v>8</v>
      </c>
      <c r="H15" s="21" t="s">
        <v>58</v>
      </c>
    </row>
    <row r="16" spans="1:8" ht="15" customHeight="1" x14ac:dyDescent="0.25">
      <c r="A16" s="23"/>
      <c r="B16" s="26"/>
      <c r="C16" s="27"/>
      <c r="D16" s="23"/>
      <c r="E16" s="23"/>
      <c r="F16" s="40"/>
      <c r="G16" s="40" t="s">
        <v>24</v>
      </c>
      <c r="H16" s="21">
        <v>0</v>
      </c>
    </row>
    <row r="17" spans="1:10" ht="15" customHeight="1" x14ac:dyDescent="0.25">
      <c r="A17" s="9" t="s">
        <v>35</v>
      </c>
    </row>
    <row r="18" spans="1:10" ht="39" x14ac:dyDescent="0.25">
      <c r="A18" s="107" t="s">
        <v>73</v>
      </c>
      <c r="B18" s="108"/>
      <c r="C18" s="28" t="s">
        <v>72</v>
      </c>
      <c r="D18" s="28" t="s">
        <v>74</v>
      </c>
      <c r="E18" s="28" t="s">
        <v>75</v>
      </c>
      <c r="F18" s="28" t="s">
        <v>0</v>
      </c>
      <c r="G18" s="28" t="s">
        <v>37</v>
      </c>
      <c r="H18" s="28" t="s">
        <v>26</v>
      </c>
      <c r="I18" s="23"/>
      <c r="J18" s="39"/>
    </row>
    <row r="19" spans="1:10" ht="15" customHeight="1" x14ac:dyDescent="0.25">
      <c r="A19" s="30" t="s">
        <v>59</v>
      </c>
      <c r="B19" s="31">
        <v>64600</v>
      </c>
      <c r="C19" s="32">
        <v>0</v>
      </c>
      <c r="D19" s="46">
        <f>0</f>
        <v>0</v>
      </c>
      <c r="E19" s="46">
        <f>0</f>
        <v>0</v>
      </c>
      <c r="F19" s="46">
        <f>0</f>
        <v>0</v>
      </c>
      <c r="G19" s="46">
        <f>0</f>
        <v>0</v>
      </c>
      <c r="H19" s="46">
        <f>0</f>
        <v>0</v>
      </c>
      <c r="I19" s="29"/>
    </row>
    <row r="20" spans="1:10" ht="15" customHeight="1" x14ac:dyDescent="0.25">
      <c r="A20" s="30" t="s">
        <v>59</v>
      </c>
      <c r="B20" s="33">
        <v>60391</v>
      </c>
      <c r="C20" s="36">
        <v>861.38</v>
      </c>
      <c r="D20" s="46">
        <f>ABS(B19-B20)/100</f>
        <v>42.09</v>
      </c>
      <c r="E20" s="46">
        <f>ABS($B$19-B20)/100</f>
        <v>42.09</v>
      </c>
      <c r="F20" s="47">
        <f>C20-C19</f>
        <v>861.38</v>
      </c>
      <c r="G20" s="46">
        <f>F20/D20</f>
        <v>20.46519363269185</v>
      </c>
      <c r="H20" s="46">
        <f>C20/E20</f>
        <v>20.46519363269185</v>
      </c>
      <c r="I20" s="29"/>
    </row>
    <row r="21" spans="1:10" ht="15" customHeight="1" x14ac:dyDescent="0.25">
      <c r="A21" s="30" t="s">
        <v>59</v>
      </c>
      <c r="B21" s="33">
        <v>42500</v>
      </c>
      <c r="C21" s="36">
        <v>4400</v>
      </c>
      <c r="D21" s="46">
        <f>ABS(B20-B21)/100</f>
        <v>178.91</v>
      </c>
      <c r="E21" s="46">
        <f>ABS($B$19-B21)/100</f>
        <v>221</v>
      </c>
      <c r="F21" s="47">
        <f>C21-C20</f>
        <v>3538.62</v>
      </c>
      <c r="G21" s="46">
        <f>F21/D21</f>
        <v>19.778771449332066</v>
      </c>
      <c r="H21" s="46">
        <f>C21/E21</f>
        <v>19.909502262443439</v>
      </c>
      <c r="I21" s="29"/>
    </row>
    <row r="22" spans="1:10" ht="15" customHeight="1" x14ac:dyDescent="0.25">
      <c r="A22" s="30" t="s">
        <v>59</v>
      </c>
      <c r="B22" s="33">
        <v>30000</v>
      </c>
      <c r="C22" s="36">
        <v>6400</v>
      </c>
      <c r="D22" s="46">
        <f>ABS(B21-B22)/100</f>
        <v>125</v>
      </c>
      <c r="E22" s="46">
        <f>ABS($B$19-B22)/100</f>
        <v>346</v>
      </c>
      <c r="F22" s="47">
        <f>C22-C21</f>
        <v>2000</v>
      </c>
      <c r="G22" s="46">
        <f>F22/D22</f>
        <v>16</v>
      </c>
      <c r="H22" s="46">
        <f>C22/E22</f>
        <v>18.497109826589597</v>
      </c>
      <c r="I22" s="29"/>
    </row>
    <row r="23" spans="1:10" ht="15" customHeight="1" thickBot="1" x14ac:dyDescent="0.3">
      <c r="A23" s="30" t="s">
        <v>59</v>
      </c>
      <c r="B23" s="33">
        <v>22000</v>
      </c>
      <c r="C23" s="36">
        <v>9200</v>
      </c>
      <c r="D23" s="46">
        <f>ABS(B22-B23)/100</f>
        <v>80</v>
      </c>
      <c r="E23" s="46">
        <f>ABS($B$19-B23)/100</f>
        <v>426</v>
      </c>
      <c r="F23" s="47">
        <f>C23-C22</f>
        <v>2800</v>
      </c>
      <c r="G23" s="46">
        <f>F23/D23</f>
        <v>35</v>
      </c>
      <c r="H23" s="46">
        <f>C23/E23</f>
        <v>21.5962441314554</v>
      </c>
      <c r="I23" s="29"/>
    </row>
    <row r="24" spans="1:10" ht="15" customHeight="1" thickBot="1" x14ac:dyDescent="0.3">
      <c r="A24" s="29"/>
      <c r="B24" s="34"/>
      <c r="C24" s="23"/>
      <c r="D24" s="23"/>
      <c r="E24" s="23"/>
      <c r="F24" s="23"/>
      <c r="G24" s="34"/>
      <c r="H24" s="44">
        <f>((SUM(F19:F23)*2000)/(((SUM(D19:D23))*100*H12)/9*112))</f>
        <v>2.6698653459216839</v>
      </c>
      <c r="I24" s="29" t="s">
        <v>15</v>
      </c>
    </row>
    <row r="25" spans="1:10" ht="15" customHeight="1" x14ac:dyDescent="0.25">
      <c r="A25" s="10" t="s">
        <v>36</v>
      </c>
      <c r="B25" s="1"/>
      <c r="C25" s="2"/>
      <c r="D25" s="2"/>
      <c r="E25" s="2"/>
      <c r="F25" s="2"/>
      <c r="G25" s="1"/>
      <c r="H25" s="1"/>
    </row>
    <row r="26" spans="1:10" x14ac:dyDescent="0.25">
      <c r="A26" s="100" t="s">
        <v>16</v>
      </c>
      <c r="B26" s="101"/>
      <c r="C26" s="102" t="s">
        <v>28</v>
      </c>
      <c r="D26" s="102"/>
      <c r="E26" s="109" t="s">
        <v>29</v>
      </c>
      <c r="F26" s="109"/>
      <c r="G26" s="109"/>
      <c r="H26" s="4"/>
      <c r="I26" s="4"/>
    </row>
    <row r="27" spans="1:10" ht="15" customHeight="1" x14ac:dyDescent="0.25">
      <c r="A27" s="92">
        <v>0.34722222222222227</v>
      </c>
      <c r="B27" s="93"/>
      <c r="C27" s="94">
        <v>291</v>
      </c>
      <c r="D27" s="94"/>
      <c r="E27" s="105">
        <v>287</v>
      </c>
      <c r="F27" s="105"/>
      <c r="G27" s="105"/>
      <c r="H27" s="4"/>
      <c r="I27" s="4"/>
    </row>
    <row r="28" spans="1:10" ht="15" customHeight="1" x14ac:dyDescent="0.25">
      <c r="A28" s="92">
        <v>0.57291666666666663</v>
      </c>
      <c r="B28" s="93"/>
      <c r="C28" s="94">
        <v>286</v>
      </c>
      <c r="D28" s="94"/>
      <c r="E28" s="105">
        <v>288</v>
      </c>
      <c r="F28" s="105"/>
      <c r="G28" s="105"/>
      <c r="H28" s="4"/>
      <c r="I28" s="4"/>
    </row>
    <row r="29" spans="1:10" ht="15" customHeight="1" x14ac:dyDescent="0.25">
      <c r="A29" s="92"/>
      <c r="B29" s="93"/>
      <c r="C29" s="94"/>
      <c r="D29" s="94"/>
      <c r="E29" s="105"/>
      <c r="F29" s="105"/>
      <c r="G29" s="105"/>
      <c r="H29" s="4"/>
      <c r="I29" s="4"/>
    </row>
    <row r="30" spans="1:10" ht="15" customHeight="1" x14ac:dyDescent="0.25">
      <c r="A30" s="92"/>
      <c r="B30" s="93"/>
      <c r="C30" s="94"/>
      <c r="D30" s="94"/>
      <c r="E30" s="105"/>
      <c r="F30" s="105"/>
      <c r="G30" s="105"/>
      <c r="H30" s="4"/>
      <c r="I30" s="4"/>
    </row>
    <row r="31" spans="1:10" ht="15" customHeight="1" x14ac:dyDescent="0.25">
      <c r="A31" s="92"/>
      <c r="B31" s="93"/>
      <c r="C31" s="94"/>
      <c r="D31" s="94"/>
      <c r="E31" s="105"/>
      <c r="F31" s="105"/>
      <c r="G31" s="105"/>
      <c r="H31" s="4"/>
      <c r="I31" s="4"/>
    </row>
    <row r="32" spans="1:10" ht="15" customHeight="1" x14ac:dyDescent="0.25">
      <c r="A32" s="92"/>
      <c r="B32" s="93"/>
      <c r="C32" s="94"/>
      <c r="D32" s="94"/>
      <c r="E32" s="105"/>
      <c r="F32" s="105"/>
      <c r="G32" s="105"/>
      <c r="H32" s="4"/>
      <c r="I32" s="4"/>
    </row>
    <row r="33" spans="1:9" ht="15" customHeight="1" x14ac:dyDescent="0.25">
      <c r="A33" s="92"/>
      <c r="B33" s="93"/>
      <c r="C33" s="94"/>
      <c r="D33" s="94"/>
      <c r="E33" s="105"/>
      <c r="F33" s="105"/>
      <c r="G33" s="105"/>
      <c r="H33" s="4"/>
      <c r="I33" s="4"/>
    </row>
    <row r="34" spans="1:9" ht="15" customHeight="1" x14ac:dyDescent="0.25">
      <c r="A34" s="10" t="s">
        <v>42</v>
      </c>
      <c r="B34" s="1"/>
      <c r="C34" s="2"/>
      <c r="D34" s="2"/>
      <c r="E34" s="2"/>
      <c r="F34" s="2"/>
      <c r="G34" s="1"/>
      <c r="H34" s="1"/>
    </row>
    <row r="35" spans="1:9" x14ac:dyDescent="0.25">
      <c r="A35" s="100" t="s">
        <v>16</v>
      </c>
      <c r="B35" s="101"/>
      <c r="C35" s="102" t="s">
        <v>43</v>
      </c>
      <c r="D35" s="102"/>
      <c r="E35" s="103" t="s">
        <v>44</v>
      </c>
      <c r="F35" s="104"/>
      <c r="G35" s="37"/>
      <c r="H35" s="4"/>
      <c r="I35" s="4"/>
    </row>
    <row r="36" spans="1:9" ht="15" customHeight="1" x14ac:dyDescent="0.25">
      <c r="A36" s="92" t="s">
        <v>64</v>
      </c>
      <c r="B36" s="93"/>
      <c r="C36" s="94" t="s">
        <v>65</v>
      </c>
      <c r="D36" s="94"/>
      <c r="E36" s="98" t="s">
        <v>66</v>
      </c>
      <c r="F36" s="99"/>
      <c r="G36" s="38"/>
      <c r="H36" s="4"/>
      <c r="I36" s="4"/>
    </row>
    <row r="37" spans="1:9" ht="15" customHeight="1" x14ac:dyDescent="0.25">
      <c r="A37" s="92" t="s">
        <v>67</v>
      </c>
      <c r="B37" s="93"/>
      <c r="C37" s="94" t="s">
        <v>68</v>
      </c>
      <c r="D37" s="94"/>
      <c r="E37" s="98">
        <v>862</v>
      </c>
      <c r="F37" s="99"/>
      <c r="G37" s="38"/>
      <c r="H37" s="4"/>
      <c r="I37" s="4"/>
    </row>
    <row r="38" spans="1:9" ht="15" customHeight="1" x14ac:dyDescent="0.25">
      <c r="A38" s="92" t="s">
        <v>69</v>
      </c>
      <c r="B38" s="93"/>
      <c r="C38" s="94" t="s">
        <v>70</v>
      </c>
      <c r="D38" s="94"/>
      <c r="E38" s="98">
        <v>1033</v>
      </c>
      <c r="F38" s="99"/>
      <c r="G38" s="38"/>
      <c r="H38" s="4"/>
      <c r="I38" s="4"/>
    </row>
    <row r="39" spans="1:9" ht="15" customHeight="1" x14ac:dyDescent="0.25">
      <c r="A39" s="92"/>
      <c r="B39" s="93"/>
      <c r="C39" s="94"/>
      <c r="D39" s="94"/>
      <c r="E39" s="95"/>
      <c r="F39" s="96"/>
      <c r="G39" s="38"/>
      <c r="H39" s="4"/>
      <c r="I39" s="4"/>
    </row>
    <row r="40" spans="1:9" ht="15" customHeight="1" x14ac:dyDescent="0.25">
      <c r="A40" s="92"/>
      <c r="B40" s="93"/>
      <c r="C40" s="94"/>
      <c r="D40" s="94"/>
      <c r="E40" s="95"/>
      <c r="F40" s="96"/>
      <c r="G40" s="38"/>
      <c r="H40" s="4"/>
      <c r="I40" s="4"/>
    </row>
    <row r="41" spans="1:9" ht="15" customHeight="1" x14ac:dyDescent="0.25">
      <c r="A41" s="92"/>
      <c r="B41" s="93"/>
      <c r="C41" s="94"/>
      <c r="D41" s="94"/>
      <c r="E41" s="95"/>
      <c r="F41" s="96"/>
      <c r="G41" s="38"/>
      <c r="H41" s="4"/>
      <c r="I41" s="4"/>
    </row>
    <row r="42" spans="1:9" ht="15" customHeight="1" x14ac:dyDescent="0.25">
      <c r="A42" s="92"/>
      <c r="B42" s="93"/>
      <c r="C42" s="94"/>
      <c r="D42" s="94"/>
      <c r="E42" s="95"/>
      <c r="F42" s="96"/>
      <c r="G42" s="38"/>
      <c r="H42" s="4"/>
      <c r="I42" s="4"/>
    </row>
    <row r="43" spans="1:9" ht="15" customHeight="1" x14ac:dyDescent="0.25">
      <c r="A43" s="92"/>
      <c r="B43" s="93"/>
      <c r="C43" s="94"/>
      <c r="D43" s="94"/>
      <c r="E43" s="95"/>
      <c r="F43" s="96"/>
      <c r="G43" s="38"/>
      <c r="H43" s="4"/>
      <c r="I43" s="4"/>
    </row>
    <row r="45" spans="1:9" x14ac:dyDescent="0.25">
      <c r="A45" s="9" t="s">
        <v>30</v>
      </c>
    </row>
    <row r="46" spans="1:9" x14ac:dyDescent="0.25">
      <c r="A46" s="97" t="s">
        <v>46</v>
      </c>
      <c r="B46" s="97"/>
      <c r="C46" s="97"/>
      <c r="D46" s="42">
        <v>150</v>
      </c>
    </row>
    <row r="47" spans="1:9" x14ac:dyDescent="0.25">
      <c r="A47" s="89" t="s">
        <v>25</v>
      </c>
      <c r="B47" s="90"/>
      <c r="C47" s="91"/>
      <c r="D47" s="35">
        <v>2100</v>
      </c>
    </row>
    <row r="48" spans="1:9" x14ac:dyDescent="0.25">
      <c r="A48" s="89" t="s">
        <v>20</v>
      </c>
      <c r="B48" s="90"/>
      <c r="C48" s="91"/>
      <c r="D48" s="45">
        <f>$D$47/((SUM($D$19:$D$23)*100*$H$12)/9)</f>
        <v>3.4127843986998918E-2</v>
      </c>
      <c r="E48" t="s">
        <v>76</v>
      </c>
    </row>
    <row r="49" spans="1:9" x14ac:dyDescent="0.25">
      <c r="A49" s="7"/>
      <c r="B49" s="7"/>
      <c r="C49" s="7"/>
      <c r="D49" s="8"/>
    </row>
    <row r="50" spans="1:9" x14ac:dyDescent="0.25">
      <c r="A50" s="12" t="s">
        <v>31</v>
      </c>
      <c r="B50" s="7"/>
      <c r="C50" s="7"/>
      <c r="D50" s="8"/>
    </row>
    <row r="51" spans="1:9" ht="47.25" customHeight="1" x14ac:dyDescent="0.25">
      <c r="A51" s="85" t="s">
        <v>17</v>
      </c>
      <c r="B51" s="85"/>
      <c r="C51" s="85"/>
      <c r="D51" s="84" t="s">
        <v>60</v>
      </c>
      <c r="E51" s="84"/>
      <c r="F51" s="84"/>
      <c r="G51" s="84"/>
      <c r="H51" s="84"/>
      <c r="I51" s="14"/>
    </row>
    <row r="52" spans="1:9" ht="15" customHeight="1" x14ac:dyDescent="0.25">
      <c r="A52" s="87" t="s">
        <v>18</v>
      </c>
      <c r="B52" s="87"/>
      <c r="C52" s="87"/>
      <c r="D52" s="88" t="s">
        <v>61</v>
      </c>
      <c r="E52" s="88"/>
      <c r="F52" s="88"/>
      <c r="G52" s="88"/>
      <c r="H52" s="88"/>
      <c r="I52" s="15"/>
    </row>
    <row r="53" spans="1:9" ht="15" customHeight="1" x14ac:dyDescent="0.25">
      <c r="A53" s="87" t="s">
        <v>27</v>
      </c>
      <c r="B53" s="87"/>
      <c r="C53" s="87"/>
      <c r="D53" s="88" t="s">
        <v>62</v>
      </c>
      <c r="E53" s="88"/>
      <c r="F53" s="88"/>
      <c r="G53" s="88"/>
      <c r="H53" s="88"/>
      <c r="I53" s="15"/>
    </row>
    <row r="54" spans="1:9" ht="51" customHeight="1" x14ac:dyDescent="0.25">
      <c r="A54" s="83" t="s">
        <v>11</v>
      </c>
      <c r="B54" s="83"/>
      <c r="C54" s="83"/>
      <c r="D54" s="84" t="s">
        <v>63</v>
      </c>
      <c r="E54" s="84"/>
      <c r="F54" s="84"/>
      <c r="G54" s="84"/>
      <c r="H54" s="84"/>
      <c r="I54" s="14"/>
    </row>
    <row r="55" spans="1:9" ht="51" customHeight="1" x14ac:dyDescent="0.25">
      <c r="A55" s="85" t="s">
        <v>10</v>
      </c>
      <c r="B55" s="85"/>
      <c r="C55" s="85"/>
      <c r="D55" s="86" t="s">
        <v>63</v>
      </c>
      <c r="E55" s="86"/>
      <c r="F55" s="86"/>
      <c r="G55" s="86"/>
      <c r="H55" s="86"/>
      <c r="I55" s="16"/>
    </row>
    <row r="56" spans="1:9" x14ac:dyDescent="0.25">
      <c r="B56" s="11"/>
      <c r="C56" s="11"/>
      <c r="D56" s="4"/>
      <c r="E56" s="4"/>
      <c r="F56" s="4"/>
      <c r="G56" s="4"/>
      <c r="H56" s="4"/>
      <c r="I56" s="4"/>
    </row>
    <row r="57" spans="1:9" x14ac:dyDescent="0.25">
      <c r="B57" s="11"/>
      <c r="C57" s="11"/>
      <c r="D57" s="4"/>
      <c r="E57" s="4"/>
      <c r="F57" s="4"/>
      <c r="G57" s="4"/>
      <c r="H57" s="4"/>
      <c r="I57" s="4"/>
    </row>
    <row r="58" spans="1:9" ht="10.5" customHeight="1" x14ac:dyDescent="0.25">
      <c r="B58" s="11"/>
      <c r="C58" s="11"/>
      <c r="D58" s="4"/>
      <c r="E58" s="4"/>
      <c r="F58" s="4"/>
      <c r="G58" s="4"/>
      <c r="H58" s="4"/>
      <c r="I58" s="4"/>
    </row>
  </sheetData>
  <mergeCells count="79">
    <mergeCell ref="A8:B9"/>
    <mergeCell ref="C8:H9"/>
    <mergeCell ref="C3:D3"/>
    <mergeCell ref="C4:D4"/>
    <mergeCell ref="G4:H4"/>
    <mergeCell ref="C5:D5"/>
    <mergeCell ref="G5:H5"/>
    <mergeCell ref="A27:B27"/>
    <mergeCell ref="C27:D27"/>
    <mergeCell ref="E27:G27"/>
    <mergeCell ref="A10:B10"/>
    <mergeCell ref="F10:G10"/>
    <mergeCell ref="A11:B11"/>
    <mergeCell ref="F11:G11"/>
    <mergeCell ref="A12:B12"/>
    <mergeCell ref="A13:B13"/>
    <mergeCell ref="A14:B14"/>
    <mergeCell ref="A18:B18"/>
    <mergeCell ref="A26:B26"/>
    <mergeCell ref="C26:D26"/>
    <mergeCell ref="E26:G26"/>
    <mergeCell ref="A28:B28"/>
    <mergeCell ref="C28:D28"/>
    <mergeCell ref="E28:G28"/>
    <mergeCell ref="A29:B29"/>
    <mergeCell ref="C29:D29"/>
    <mergeCell ref="E29:G29"/>
    <mergeCell ref="A30:B30"/>
    <mergeCell ref="C30:D30"/>
    <mergeCell ref="E30:G30"/>
    <mergeCell ref="A31:B31"/>
    <mergeCell ref="C31:D31"/>
    <mergeCell ref="E31:G31"/>
    <mergeCell ref="A32:B32"/>
    <mergeCell ref="C32:D32"/>
    <mergeCell ref="E32:G32"/>
    <mergeCell ref="A33:B33"/>
    <mergeCell ref="C33:D33"/>
    <mergeCell ref="E33:G33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48:C48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46:C46"/>
    <mergeCell ref="A47:C47"/>
    <mergeCell ref="A54:C54"/>
    <mergeCell ref="D54:H54"/>
    <mergeCell ref="A55:C55"/>
    <mergeCell ref="D55:H55"/>
    <mergeCell ref="A51:C51"/>
    <mergeCell ref="D51:H51"/>
    <mergeCell ref="A52:C52"/>
    <mergeCell ref="D52:H52"/>
    <mergeCell ref="A53:C53"/>
    <mergeCell ref="D53:H53"/>
  </mergeCells>
  <pageMargins left="0.7" right="0.7" top="0.75" bottom="0.75" header="0.3" footer="0.3"/>
  <pageSetup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1DDC-CC9B-4903-A3FC-0A047C521D97}">
  <sheetPr>
    <pageSetUpPr fitToPage="1"/>
  </sheetPr>
  <dimension ref="A1:J58"/>
  <sheetViews>
    <sheetView tabSelected="1" zoomScaleNormal="100" workbookViewId="0">
      <selection activeCell="C3" sqref="C3:D3"/>
    </sheetView>
  </sheetViews>
  <sheetFormatPr defaultRowHeight="15" x14ac:dyDescent="0.25"/>
  <cols>
    <col min="1" max="1" width="3.5703125" customWidth="1"/>
    <col min="2" max="2" width="10.7109375" customWidth="1"/>
    <col min="3" max="3" width="12.42578125" customWidth="1"/>
    <col min="4" max="4" width="12.5703125" customWidth="1"/>
    <col min="5" max="5" width="12.28515625" customWidth="1"/>
    <col min="6" max="6" width="12.85546875" customWidth="1"/>
    <col min="7" max="7" width="12.5703125" customWidth="1"/>
    <col min="8" max="8" width="19.85546875" customWidth="1"/>
    <col min="9" max="9" width="7.7109375" customWidth="1"/>
  </cols>
  <sheetData>
    <row r="1" spans="1:8" ht="23.25" x14ac:dyDescent="0.35">
      <c r="A1" s="134" t="s">
        <v>14</v>
      </c>
      <c r="B1" s="135"/>
      <c r="C1" s="136"/>
      <c r="D1" s="136"/>
      <c r="E1" s="136"/>
      <c r="F1" s="136"/>
      <c r="G1" s="48"/>
      <c r="H1" s="48"/>
    </row>
    <row r="2" spans="1:8" ht="15" customHeight="1" x14ac:dyDescent="0.35">
      <c r="A2" s="136" t="s">
        <v>71</v>
      </c>
      <c r="B2" s="135"/>
      <c r="C2" s="136"/>
      <c r="D2" s="136"/>
      <c r="E2" s="136"/>
      <c r="F2" s="136"/>
      <c r="G2" s="48"/>
      <c r="H2" s="48"/>
    </row>
    <row r="3" spans="1:8" ht="15" customHeight="1" x14ac:dyDescent="0.25">
      <c r="A3" s="48"/>
      <c r="B3" s="137" t="s">
        <v>1</v>
      </c>
      <c r="C3" s="129"/>
      <c r="D3" s="129"/>
      <c r="E3" s="48"/>
      <c r="F3" s="49"/>
      <c r="G3" s="50"/>
      <c r="H3" s="50"/>
    </row>
    <row r="4" spans="1:8" ht="15" customHeight="1" x14ac:dyDescent="0.25">
      <c r="A4" s="48"/>
      <c r="B4" s="138" t="s">
        <v>3</v>
      </c>
      <c r="C4" s="130"/>
      <c r="D4" s="130"/>
      <c r="E4" s="51"/>
      <c r="F4" s="138" t="s">
        <v>34</v>
      </c>
      <c r="G4" s="131"/>
      <c r="H4" s="131"/>
    </row>
    <row r="5" spans="1:8" ht="15" customHeight="1" x14ac:dyDescent="0.25">
      <c r="A5" s="48"/>
      <c r="B5" s="137" t="s">
        <v>33</v>
      </c>
      <c r="C5" s="132"/>
      <c r="D5" s="132"/>
      <c r="E5" s="48"/>
      <c r="F5" s="139" t="s">
        <v>2</v>
      </c>
      <c r="G5" s="133"/>
      <c r="H5" s="133"/>
    </row>
    <row r="6" spans="1:8" ht="15" customHeight="1" x14ac:dyDescent="0.25">
      <c r="A6" s="48"/>
      <c r="B6" s="48"/>
      <c r="C6" s="48"/>
      <c r="D6" s="48"/>
      <c r="E6" s="48"/>
      <c r="F6" s="52"/>
      <c r="G6" s="53"/>
      <c r="H6" s="48"/>
    </row>
    <row r="7" spans="1:8" ht="15" customHeight="1" x14ac:dyDescent="0.25">
      <c r="A7" s="54" t="s">
        <v>32</v>
      </c>
      <c r="B7" s="136"/>
      <c r="C7" s="48"/>
      <c r="D7" s="48"/>
      <c r="E7" s="48"/>
      <c r="F7" s="52"/>
      <c r="G7" s="53"/>
      <c r="H7" s="48"/>
    </row>
    <row r="8" spans="1:8" ht="15" customHeight="1" x14ac:dyDescent="0.25">
      <c r="A8" s="140" t="s">
        <v>4</v>
      </c>
      <c r="B8" s="140"/>
      <c r="C8" s="128" t="s">
        <v>38</v>
      </c>
      <c r="D8" s="128"/>
      <c r="E8" s="128"/>
      <c r="F8" s="128"/>
      <c r="G8" s="128"/>
      <c r="H8" s="128"/>
    </row>
    <row r="9" spans="1:8" ht="15" customHeight="1" x14ac:dyDescent="0.25">
      <c r="A9" s="140"/>
      <c r="B9" s="140"/>
      <c r="C9" s="128"/>
      <c r="D9" s="128"/>
      <c r="E9" s="128"/>
      <c r="F9" s="128"/>
      <c r="G9" s="128"/>
      <c r="H9" s="128"/>
    </row>
    <row r="10" spans="1:8" ht="15" customHeight="1" x14ac:dyDescent="0.25">
      <c r="A10" s="141" t="s">
        <v>5</v>
      </c>
      <c r="B10" s="141"/>
      <c r="C10" s="55"/>
      <c r="D10" s="56"/>
      <c r="E10" s="57"/>
      <c r="F10" s="141" t="s">
        <v>22</v>
      </c>
      <c r="G10" s="141"/>
      <c r="H10" s="78">
        <f>((($H$12*100)/9)*H11*112)/2000</f>
        <v>0</v>
      </c>
    </row>
    <row r="11" spans="1:8" ht="15" customHeight="1" x14ac:dyDescent="0.25">
      <c r="A11" s="141" t="s">
        <v>6</v>
      </c>
      <c r="B11" s="141"/>
      <c r="C11" s="55"/>
      <c r="D11" s="56"/>
      <c r="E11" s="57"/>
      <c r="F11" s="141" t="s">
        <v>21</v>
      </c>
      <c r="G11" s="141"/>
      <c r="H11" s="55"/>
    </row>
    <row r="12" spans="1:8" ht="15" customHeight="1" x14ac:dyDescent="0.25">
      <c r="A12" s="141" t="s">
        <v>9</v>
      </c>
      <c r="B12" s="141"/>
      <c r="C12" s="55"/>
      <c r="D12" s="56"/>
      <c r="E12" s="56"/>
      <c r="F12" s="139"/>
      <c r="G12" s="139" t="s">
        <v>19</v>
      </c>
      <c r="H12" s="55"/>
    </row>
    <row r="13" spans="1:8" ht="15" customHeight="1" x14ac:dyDescent="0.25">
      <c r="A13" s="141" t="s">
        <v>12</v>
      </c>
      <c r="B13" s="141"/>
      <c r="C13" s="58" t="s">
        <v>39</v>
      </c>
      <c r="D13" s="56"/>
      <c r="E13" s="56"/>
      <c r="F13" s="139"/>
      <c r="G13" s="139" t="s">
        <v>7</v>
      </c>
      <c r="H13" s="59"/>
    </row>
    <row r="14" spans="1:8" ht="15" customHeight="1" x14ac:dyDescent="0.25">
      <c r="A14" s="141" t="s">
        <v>13</v>
      </c>
      <c r="B14" s="141"/>
      <c r="C14" s="60" t="s">
        <v>40</v>
      </c>
      <c r="D14" s="56"/>
      <c r="E14" s="56"/>
      <c r="F14" s="139"/>
      <c r="G14" s="139" t="s">
        <v>23</v>
      </c>
      <c r="H14" s="55"/>
    </row>
    <row r="15" spans="1:8" ht="15" customHeight="1" x14ac:dyDescent="0.25">
      <c r="A15" s="56"/>
      <c r="B15" s="61"/>
      <c r="C15" s="60" t="s">
        <v>41</v>
      </c>
      <c r="D15" s="56"/>
      <c r="E15" s="56"/>
      <c r="F15" s="139"/>
      <c r="G15" s="139" t="s">
        <v>8</v>
      </c>
      <c r="H15" s="55"/>
    </row>
    <row r="16" spans="1:8" ht="15" customHeight="1" x14ac:dyDescent="0.25">
      <c r="A16" s="56"/>
      <c r="B16" s="61"/>
      <c r="C16" s="62"/>
      <c r="D16" s="56"/>
      <c r="E16" s="56"/>
      <c r="F16" s="139"/>
      <c r="G16" s="139" t="s">
        <v>24</v>
      </c>
      <c r="H16" s="55"/>
    </row>
    <row r="17" spans="1:10" ht="15" customHeight="1" x14ac:dyDescent="0.25">
      <c r="A17" s="142" t="s">
        <v>35</v>
      </c>
      <c r="B17" s="136"/>
      <c r="C17" s="48"/>
      <c r="D17" s="48"/>
      <c r="E17" s="48"/>
      <c r="F17" s="48"/>
      <c r="G17" s="48"/>
      <c r="H17" s="48"/>
    </row>
    <row r="18" spans="1:10" ht="39" x14ac:dyDescent="0.25">
      <c r="A18" s="143" t="s">
        <v>73</v>
      </c>
      <c r="B18" s="144"/>
      <c r="C18" s="145" t="s">
        <v>72</v>
      </c>
      <c r="D18" s="145" t="s">
        <v>74</v>
      </c>
      <c r="E18" s="145" t="s">
        <v>75</v>
      </c>
      <c r="F18" s="145" t="s">
        <v>0</v>
      </c>
      <c r="G18" s="145" t="s">
        <v>37</v>
      </c>
      <c r="H18" s="145" t="s">
        <v>26</v>
      </c>
      <c r="I18" s="23"/>
      <c r="J18" s="39"/>
    </row>
    <row r="19" spans="1:10" ht="15" customHeight="1" x14ac:dyDescent="0.25">
      <c r="A19" s="63"/>
      <c r="B19" s="64"/>
      <c r="C19" s="65"/>
      <c r="D19" s="79">
        <f>0</f>
        <v>0</v>
      </c>
      <c r="E19" s="79">
        <f>0</f>
        <v>0</v>
      </c>
      <c r="F19" s="79">
        <f>0</f>
        <v>0</v>
      </c>
      <c r="G19" s="79">
        <f>0</f>
        <v>0</v>
      </c>
      <c r="H19" s="79">
        <f>0</f>
        <v>0</v>
      </c>
      <c r="I19" s="29"/>
    </row>
    <row r="20" spans="1:10" ht="15" customHeight="1" x14ac:dyDescent="0.25">
      <c r="A20" s="63"/>
      <c r="B20" s="66"/>
      <c r="C20" s="67"/>
      <c r="D20" s="79">
        <f>ABS(B19-B20)/100</f>
        <v>0</v>
      </c>
      <c r="E20" s="79">
        <f>ABS($B$19-B20)/100</f>
        <v>0</v>
      </c>
      <c r="F20" s="80">
        <f>C20-C19</f>
        <v>0</v>
      </c>
      <c r="G20" s="79" t="e">
        <f>F20/D20</f>
        <v>#DIV/0!</v>
      </c>
      <c r="H20" s="79" t="e">
        <f>C20/E20</f>
        <v>#DIV/0!</v>
      </c>
      <c r="I20" s="29"/>
    </row>
    <row r="21" spans="1:10" ht="15" customHeight="1" x14ac:dyDescent="0.25">
      <c r="A21" s="63"/>
      <c r="B21" s="66"/>
      <c r="C21" s="67"/>
      <c r="D21" s="79">
        <f>ABS(B20-B21)/100</f>
        <v>0</v>
      </c>
      <c r="E21" s="79">
        <f>ABS($B$19-B21)/100</f>
        <v>0</v>
      </c>
      <c r="F21" s="80">
        <f>C21-C20</f>
        <v>0</v>
      </c>
      <c r="G21" s="79" t="e">
        <f>F21/D21</f>
        <v>#DIV/0!</v>
      </c>
      <c r="H21" s="79" t="e">
        <f>C21/E21</f>
        <v>#DIV/0!</v>
      </c>
      <c r="I21" s="29"/>
    </row>
    <row r="22" spans="1:10" ht="15" customHeight="1" x14ac:dyDescent="0.25">
      <c r="A22" s="63"/>
      <c r="B22" s="66"/>
      <c r="C22" s="67"/>
      <c r="D22" s="79">
        <f>ABS(B21-B22)/100</f>
        <v>0</v>
      </c>
      <c r="E22" s="79">
        <f>ABS($B$19-B22)/100</f>
        <v>0</v>
      </c>
      <c r="F22" s="80">
        <f>C22-C21</f>
        <v>0</v>
      </c>
      <c r="G22" s="79" t="e">
        <f>F22/D22</f>
        <v>#DIV/0!</v>
      </c>
      <c r="H22" s="79" t="e">
        <f>C22/E22</f>
        <v>#DIV/0!</v>
      </c>
      <c r="I22" s="29"/>
    </row>
    <row r="23" spans="1:10" ht="15" customHeight="1" thickBot="1" x14ac:dyDescent="0.3">
      <c r="A23" s="63"/>
      <c r="B23" s="66"/>
      <c r="C23" s="67"/>
      <c r="D23" s="79">
        <f>ABS(B22-B23)/100</f>
        <v>0</v>
      </c>
      <c r="E23" s="79">
        <f>ABS($B$19-B23)/100</f>
        <v>0</v>
      </c>
      <c r="F23" s="80">
        <f>C23-C22</f>
        <v>0</v>
      </c>
      <c r="G23" s="79" t="e">
        <f>F23/D23</f>
        <v>#DIV/0!</v>
      </c>
      <c r="H23" s="79" t="e">
        <f>C23/E23</f>
        <v>#DIV/0!</v>
      </c>
      <c r="I23" s="29"/>
    </row>
    <row r="24" spans="1:10" ht="15" customHeight="1" thickBot="1" x14ac:dyDescent="0.3">
      <c r="A24" s="68"/>
      <c r="B24" s="69"/>
      <c r="C24" s="56"/>
      <c r="D24" s="56"/>
      <c r="E24" s="56"/>
      <c r="F24" s="56"/>
      <c r="G24" s="69"/>
      <c r="H24" s="81" t="e">
        <f>((SUM(F19:F23)*2000)/(((SUM(D19:D23))*100*H12)/9*112))</f>
        <v>#DIV/0!</v>
      </c>
      <c r="I24" s="29" t="s">
        <v>15</v>
      </c>
    </row>
    <row r="25" spans="1:10" ht="15" customHeight="1" x14ac:dyDescent="0.25">
      <c r="A25" s="147" t="s">
        <v>36</v>
      </c>
      <c r="B25" s="146"/>
      <c r="C25" s="71"/>
      <c r="D25" s="71"/>
      <c r="E25" s="71"/>
      <c r="F25" s="71"/>
      <c r="G25" s="70"/>
      <c r="H25" s="70"/>
    </row>
    <row r="26" spans="1:10" x14ac:dyDescent="0.25">
      <c r="A26" s="148" t="s">
        <v>16</v>
      </c>
      <c r="B26" s="149"/>
      <c r="C26" s="150" t="s">
        <v>28</v>
      </c>
      <c r="D26" s="150"/>
      <c r="E26" s="151" t="s">
        <v>29</v>
      </c>
      <c r="F26" s="151"/>
      <c r="G26" s="151"/>
      <c r="H26" s="51"/>
      <c r="I26" s="4"/>
    </row>
    <row r="27" spans="1:10" ht="15" customHeight="1" x14ac:dyDescent="0.25">
      <c r="A27" s="120"/>
      <c r="B27" s="121"/>
      <c r="C27" s="122"/>
      <c r="D27" s="122"/>
      <c r="E27" s="127"/>
      <c r="F27" s="127"/>
      <c r="G27" s="127"/>
      <c r="H27" s="51"/>
      <c r="I27" s="4"/>
    </row>
    <row r="28" spans="1:10" ht="15" customHeight="1" x14ac:dyDescent="0.25">
      <c r="A28" s="120"/>
      <c r="B28" s="121"/>
      <c r="C28" s="122"/>
      <c r="D28" s="122"/>
      <c r="E28" s="127"/>
      <c r="F28" s="127"/>
      <c r="G28" s="127"/>
      <c r="H28" s="51"/>
      <c r="I28" s="4"/>
    </row>
    <row r="29" spans="1:10" ht="15" customHeight="1" x14ac:dyDescent="0.25">
      <c r="A29" s="120"/>
      <c r="B29" s="121"/>
      <c r="C29" s="122"/>
      <c r="D29" s="122"/>
      <c r="E29" s="127"/>
      <c r="F29" s="127"/>
      <c r="G29" s="127"/>
      <c r="H29" s="51"/>
      <c r="I29" s="4"/>
    </row>
    <row r="30" spans="1:10" ht="15" customHeight="1" x14ac:dyDescent="0.25">
      <c r="A30" s="120"/>
      <c r="B30" s="121"/>
      <c r="C30" s="122"/>
      <c r="D30" s="122"/>
      <c r="E30" s="127"/>
      <c r="F30" s="127"/>
      <c r="G30" s="127"/>
      <c r="H30" s="51"/>
      <c r="I30" s="4"/>
    </row>
    <row r="31" spans="1:10" ht="15" customHeight="1" x14ac:dyDescent="0.25">
      <c r="A31" s="120"/>
      <c r="B31" s="121"/>
      <c r="C31" s="122"/>
      <c r="D31" s="122"/>
      <c r="E31" s="127"/>
      <c r="F31" s="127"/>
      <c r="G31" s="127"/>
      <c r="H31" s="51"/>
      <c r="I31" s="4"/>
    </row>
    <row r="32" spans="1:10" ht="15" customHeight="1" x14ac:dyDescent="0.25">
      <c r="A32" s="120"/>
      <c r="B32" s="121"/>
      <c r="C32" s="122"/>
      <c r="D32" s="122"/>
      <c r="E32" s="127"/>
      <c r="F32" s="127"/>
      <c r="G32" s="127"/>
      <c r="H32" s="51"/>
      <c r="I32" s="4"/>
    </row>
    <row r="33" spans="1:9" ht="15" customHeight="1" x14ac:dyDescent="0.25">
      <c r="A33" s="120"/>
      <c r="B33" s="121"/>
      <c r="C33" s="122"/>
      <c r="D33" s="122"/>
      <c r="E33" s="127"/>
      <c r="F33" s="127"/>
      <c r="G33" s="127"/>
      <c r="H33" s="51"/>
      <c r="I33" s="4"/>
    </row>
    <row r="34" spans="1:9" ht="15" customHeight="1" x14ac:dyDescent="0.25">
      <c r="A34" s="147" t="s">
        <v>42</v>
      </c>
      <c r="B34" s="146"/>
      <c r="C34" s="71"/>
      <c r="D34" s="71"/>
      <c r="E34" s="71"/>
      <c r="F34" s="71"/>
      <c r="G34" s="70"/>
      <c r="H34" s="70"/>
    </row>
    <row r="35" spans="1:9" x14ac:dyDescent="0.25">
      <c r="A35" s="148" t="s">
        <v>16</v>
      </c>
      <c r="B35" s="149"/>
      <c r="C35" s="150" t="s">
        <v>43</v>
      </c>
      <c r="D35" s="150"/>
      <c r="E35" s="152" t="s">
        <v>44</v>
      </c>
      <c r="F35" s="153"/>
      <c r="G35" s="72"/>
      <c r="H35" s="51"/>
      <c r="I35" s="4"/>
    </row>
    <row r="36" spans="1:9" ht="15" customHeight="1" x14ac:dyDescent="0.25">
      <c r="A36" s="120"/>
      <c r="B36" s="121"/>
      <c r="C36" s="122"/>
      <c r="D36" s="122"/>
      <c r="E36" s="125"/>
      <c r="F36" s="126"/>
      <c r="G36" s="73"/>
      <c r="H36" s="51"/>
      <c r="I36" s="4"/>
    </row>
    <row r="37" spans="1:9" ht="15" customHeight="1" x14ac:dyDescent="0.25">
      <c r="A37" s="120"/>
      <c r="B37" s="121"/>
      <c r="C37" s="122"/>
      <c r="D37" s="122"/>
      <c r="E37" s="125"/>
      <c r="F37" s="126"/>
      <c r="G37" s="73"/>
      <c r="H37" s="51"/>
      <c r="I37" s="4"/>
    </row>
    <row r="38" spans="1:9" ht="15" customHeight="1" x14ac:dyDescent="0.25">
      <c r="A38" s="120"/>
      <c r="B38" s="121"/>
      <c r="C38" s="122"/>
      <c r="D38" s="122"/>
      <c r="E38" s="125"/>
      <c r="F38" s="126"/>
      <c r="G38" s="73"/>
      <c r="H38" s="51"/>
      <c r="I38" s="4"/>
    </row>
    <row r="39" spans="1:9" ht="15" customHeight="1" x14ac:dyDescent="0.25">
      <c r="A39" s="120"/>
      <c r="B39" s="121"/>
      <c r="C39" s="122"/>
      <c r="D39" s="122"/>
      <c r="E39" s="123"/>
      <c r="F39" s="124"/>
      <c r="G39" s="73"/>
      <c r="H39" s="51"/>
      <c r="I39" s="4"/>
    </row>
    <row r="40" spans="1:9" ht="15" customHeight="1" x14ac:dyDescent="0.25">
      <c r="A40" s="120"/>
      <c r="B40" s="121"/>
      <c r="C40" s="122"/>
      <c r="D40" s="122"/>
      <c r="E40" s="123"/>
      <c r="F40" s="124"/>
      <c r="G40" s="73"/>
      <c r="H40" s="51"/>
      <c r="I40" s="4"/>
    </row>
    <row r="41" spans="1:9" ht="15" customHeight="1" x14ac:dyDescent="0.25">
      <c r="A41" s="120"/>
      <c r="B41" s="121"/>
      <c r="C41" s="122"/>
      <c r="D41" s="122"/>
      <c r="E41" s="123"/>
      <c r="F41" s="124"/>
      <c r="G41" s="73"/>
      <c r="H41" s="51"/>
      <c r="I41" s="4"/>
    </row>
    <row r="42" spans="1:9" ht="15" customHeight="1" x14ac:dyDescent="0.25">
      <c r="A42" s="120"/>
      <c r="B42" s="121"/>
      <c r="C42" s="122"/>
      <c r="D42" s="122"/>
      <c r="E42" s="123"/>
      <c r="F42" s="124"/>
      <c r="G42" s="73"/>
      <c r="H42" s="51"/>
      <c r="I42" s="4"/>
    </row>
    <row r="43" spans="1:9" ht="15" customHeight="1" x14ac:dyDescent="0.25">
      <c r="A43" s="120"/>
      <c r="B43" s="121"/>
      <c r="C43" s="122"/>
      <c r="D43" s="122"/>
      <c r="E43" s="123"/>
      <c r="F43" s="124"/>
      <c r="G43" s="73"/>
      <c r="H43" s="51"/>
      <c r="I43" s="4"/>
    </row>
    <row r="44" spans="1:9" x14ac:dyDescent="0.25">
      <c r="A44" s="48"/>
      <c r="B44" s="48"/>
      <c r="C44" s="48"/>
      <c r="D44" s="48"/>
      <c r="E44" s="48"/>
      <c r="F44" s="48"/>
      <c r="G44" s="48"/>
      <c r="H44" s="48"/>
    </row>
    <row r="45" spans="1:9" x14ac:dyDescent="0.25">
      <c r="A45" s="54" t="s">
        <v>30</v>
      </c>
      <c r="B45" s="136"/>
      <c r="C45" s="48"/>
      <c r="D45" s="48"/>
      <c r="E45" s="48"/>
      <c r="F45" s="48"/>
      <c r="G45" s="48"/>
      <c r="H45" s="48"/>
    </row>
    <row r="46" spans="1:9" x14ac:dyDescent="0.25">
      <c r="A46" s="154" t="s">
        <v>46</v>
      </c>
      <c r="B46" s="154"/>
      <c r="C46" s="154"/>
      <c r="D46" s="74"/>
      <c r="E46" s="48"/>
      <c r="F46" s="48"/>
      <c r="G46" s="48"/>
      <c r="H46" s="48"/>
    </row>
    <row r="47" spans="1:9" x14ac:dyDescent="0.25">
      <c r="A47" s="155" t="s">
        <v>25</v>
      </c>
      <c r="B47" s="156"/>
      <c r="C47" s="157"/>
      <c r="D47" s="75"/>
      <c r="E47" s="48"/>
      <c r="F47" s="48"/>
      <c r="G47" s="48"/>
      <c r="H47" s="48"/>
    </row>
    <row r="48" spans="1:9" x14ac:dyDescent="0.25">
      <c r="A48" s="155" t="s">
        <v>20</v>
      </c>
      <c r="B48" s="156"/>
      <c r="C48" s="157"/>
      <c r="D48" s="82" t="e">
        <f>$D$47/((SUM($D$19:$D$23)*100*$H$12)/9)</f>
        <v>#DIV/0!</v>
      </c>
      <c r="E48" s="48" t="s">
        <v>76</v>
      </c>
      <c r="F48" s="48"/>
      <c r="G48" s="48"/>
      <c r="H48" s="48"/>
    </row>
    <row r="49" spans="1:9" x14ac:dyDescent="0.25">
      <c r="A49" s="76"/>
      <c r="B49" s="76"/>
      <c r="C49" s="76"/>
      <c r="D49" s="77"/>
      <c r="E49" s="48"/>
      <c r="F49" s="48"/>
      <c r="G49" s="48"/>
      <c r="H49" s="48"/>
    </row>
    <row r="50" spans="1:9" x14ac:dyDescent="0.25">
      <c r="A50" s="159" t="s">
        <v>31</v>
      </c>
      <c r="B50" s="158"/>
      <c r="C50" s="76"/>
      <c r="D50" s="77"/>
      <c r="E50" s="48"/>
      <c r="F50" s="48"/>
      <c r="G50" s="48"/>
      <c r="H50" s="48"/>
    </row>
    <row r="51" spans="1:9" ht="47.25" customHeight="1" x14ac:dyDescent="0.25">
      <c r="A51" s="160" t="s">
        <v>17</v>
      </c>
      <c r="B51" s="160"/>
      <c r="C51" s="160"/>
      <c r="D51" s="117"/>
      <c r="E51" s="117"/>
      <c r="F51" s="117"/>
      <c r="G51" s="117"/>
      <c r="H51" s="117"/>
      <c r="I51" s="14"/>
    </row>
    <row r="52" spans="1:9" ht="15" customHeight="1" x14ac:dyDescent="0.25">
      <c r="A52" s="161" t="s">
        <v>18</v>
      </c>
      <c r="B52" s="161"/>
      <c r="C52" s="161"/>
      <c r="D52" s="119"/>
      <c r="E52" s="119"/>
      <c r="F52" s="119"/>
      <c r="G52" s="119"/>
      <c r="H52" s="119"/>
      <c r="I52" s="15"/>
    </row>
    <row r="53" spans="1:9" ht="15" customHeight="1" x14ac:dyDescent="0.25">
      <c r="A53" s="161" t="s">
        <v>27</v>
      </c>
      <c r="B53" s="161"/>
      <c r="C53" s="161"/>
      <c r="D53" s="119"/>
      <c r="E53" s="119"/>
      <c r="F53" s="119"/>
      <c r="G53" s="119"/>
      <c r="H53" s="119"/>
      <c r="I53" s="15"/>
    </row>
    <row r="54" spans="1:9" ht="51" customHeight="1" x14ac:dyDescent="0.25">
      <c r="A54" s="162" t="s">
        <v>11</v>
      </c>
      <c r="B54" s="162"/>
      <c r="C54" s="162"/>
      <c r="D54" s="117"/>
      <c r="E54" s="117"/>
      <c r="F54" s="117"/>
      <c r="G54" s="117"/>
      <c r="H54" s="117"/>
      <c r="I54" s="14"/>
    </row>
    <row r="55" spans="1:9" ht="51" customHeight="1" x14ac:dyDescent="0.25">
      <c r="A55" s="160" t="s">
        <v>10</v>
      </c>
      <c r="B55" s="160"/>
      <c r="C55" s="160"/>
      <c r="D55" s="118"/>
      <c r="E55" s="118"/>
      <c r="F55" s="118"/>
      <c r="G55" s="118"/>
      <c r="H55" s="118"/>
      <c r="I55" s="16"/>
    </row>
    <row r="56" spans="1:9" x14ac:dyDescent="0.25">
      <c r="B56" s="11"/>
      <c r="C56" s="11"/>
      <c r="D56" s="4"/>
      <c r="E56" s="4"/>
      <c r="F56" s="4"/>
      <c r="G56" s="4"/>
      <c r="H56" s="4"/>
      <c r="I56" s="4"/>
    </row>
    <row r="57" spans="1:9" x14ac:dyDescent="0.25">
      <c r="B57" s="11"/>
      <c r="C57" s="11"/>
      <c r="D57" s="4"/>
      <c r="E57" s="4"/>
      <c r="F57" s="4"/>
      <c r="G57" s="4"/>
      <c r="H57" s="4"/>
      <c r="I57" s="4"/>
    </row>
    <row r="58" spans="1:9" ht="10.5" customHeight="1" x14ac:dyDescent="0.25">
      <c r="B58" s="11"/>
      <c r="C58" s="11"/>
      <c r="D58" s="4"/>
      <c r="E58" s="4"/>
      <c r="F58" s="4"/>
      <c r="G58" s="4"/>
      <c r="H58" s="4"/>
      <c r="I58" s="4"/>
    </row>
  </sheetData>
  <sheetProtection algorithmName="SHA-512" hashValue="A7CFCCQP3gsbbstCkdLZDDHgfv1+o51wkO3F1yDC7OO8OGHpc9rGDAY5zct2vbm6IMrq3bKgAX06AC2ioELluQ==" saltValue="B4Gjvjg3MH4OZWqCJofumA==" spinCount="100000" sheet="1" objects="1" scenarios="1"/>
  <mergeCells count="79">
    <mergeCell ref="A8:B9"/>
    <mergeCell ref="C8:H9"/>
    <mergeCell ref="C3:D3"/>
    <mergeCell ref="C4:D4"/>
    <mergeCell ref="G4:H4"/>
    <mergeCell ref="C5:D5"/>
    <mergeCell ref="G5:H5"/>
    <mergeCell ref="A27:B27"/>
    <mergeCell ref="C27:D27"/>
    <mergeCell ref="E27:G27"/>
    <mergeCell ref="A10:B10"/>
    <mergeCell ref="F10:G10"/>
    <mergeCell ref="A11:B11"/>
    <mergeCell ref="F11:G11"/>
    <mergeCell ref="A12:B12"/>
    <mergeCell ref="A13:B13"/>
    <mergeCell ref="A14:B14"/>
    <mergeCell ref="A18:B18"/>
    <mergeCell ref="A26:B26"/>
    <mergeCell ref="C26:D26"/>
    <mergeCell ref="E26:G26"/>
    <mergeCell ref="A28:B28"/>
    <mergeCell ref="C28:D28"/>
    <mergeCell ref="E28:G28"/>
    <mergeCell ref="A29:B29"/>
    <mergeCell ref="C29:D29"/>
    <mergeCell ref="E29:G29"/>
    <mergeCell ref="A30:B30"/>
    <mergeCell ref="C30:D30"/>
    <mergeCell ref="E30:G30"/>
    <mergeCell ref="A31:B31"/>
    <mergeCell ref="C31:D31"/>
    <mergeCell ref="E31:G31"/>
    <mergeCell ref="A32:B32"/>
    <mergeCell ref="C32:D32"/>
    <mergeCell ref="E32:G32"/>
    <mergeCell ref="A33:B33"/>
    <mergeCell ref="C33:D33"/>
    <mergeCell ref="E33:G33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48:C48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46:C46"/>
    <mergeCell ref="A47:C47"/>
    <mergeCell ref="A54:C54"/>
    <mergeCell ref="D54:H54"/>
    <mergeCell ref="A55:C55"/>
    <mergeCell ref="D55:H55"/>
    <mergeCell ref="A51:C51"/>
    <mergeCell ref="D51:H51"/>
    <mergeCell ref="A52:C52"/>
    <mergeCell ref="D52:H52"/>
    <mergeCell ref="A53:C53"/>
    <mergeCell ref="D53:H53"/>
  </mergeCells>
  <pageMargins left="0.7" right="0.7" top="0.75" bottom="0.75" header="0.3" footer="0.3"/>
  <pageSetup scale="74" orientation="portrait" horizontalDpi="1200" verticalDpi="1200" r:id="rId1"/>
  <headerFooter>
    <oddFooter>&amp;LRevised 4/3/2019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dotdek</dc:creator>
  <cp:lastModifiedBy>DAPP, MATTHEW A</cp:lastModifiedBy>
  <cp:lastPrinted>2019-04-03T16:52:01Z</cp:lastPrinted>
  <dcterms:created xsi:type="dcterms:W3CDTF">2014-04-09T12:34:17Z</dcterms:created>
  <dcterms:modified xsi:type="dcterms:W3CDTF">2019-04-08T12:46:21Z</dcterms:modified>
  <cp:category>$0.00</cp:category>
</cp:coreProperties>
</file>