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Drv\Box\DTSD\DTSD-NWR\TSS\Materials\Concrete\"/>
    </mc:Choice>
  </mc:AlternateContent>
  <xr:revisionPtr revIDLastSave="0" documentId="13_ncr:1_{84441945-30A4-44AE-968A-447773A2DBD9}" xr6:coauthVersionLast="47" xr6:coauthVersionMax="47" xr10:uidLastSave="{00000000-0000-0000-0000-000000000000}"/>
  <bookViews>
    <workbookView xWindow="-108" yWindow="-108" windowWidth="30936" windowHeight="16776" xr2:uid="{F7AAEB84-1EDA-44CA-84D9-9252D98E11DE}"/>
  </bookViews>
  <sheets>
    <sheet name="Instructions" sheetId="2" r:id="rId1"/>
    <sheet name="1. Project &amp; Mix Info" sheetId="3" r:id="rId2"/>
    <sheet name="2. Batch Ticket" sheetId="4" r:id="rId3"/>
    <sheet name="3. Test Results" sheetId="5" r:id="rId4"/>
    <sheet name="autofill_SampleCard" sheetId="1" r:id="rId5"/>
    <sheet name="blank_SampleCard" sheetId="6" r:id="rId6"/>
    <sheet name="example_FinishedSampleCard" sheetId="7" r:id="rId7"/>
    <sheet name="exampleTabs#1-3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9" l="1"/>
  <c r="H13" i="6"/>
  <c r="A13" i="6"/>
  <c r="C47" i="1"/>
  <c r="H46" i="1"/>
  <c r="A44" i="1"/>
  <c r="D42" i="1"/>
  <c r="A42" i="1"/>
  <c r="H30" i="1"/>
  <c r="H28" i="1"/>
  <c r="H26" i="1"/>
  <c r="H24" i="1"/>
  <c r="A17" i="1"/>
  <c r="K13" i="1"/>
  <c r="H13" i="1"/>
  <c r="A13" i="1"/>
  <c r="D9" i="1"/>
  <c r="A40" i="1"/>
  <c r="H40" i="1" s="1"/>
  <c r="A38" i="1"/>
  <c r="H38" i="1" s="1"/>
  <c r="A36" i="1"/>
  <c r="H36" i="1" s="1"/>
  <c r="A34" i="1"/>
  <c r="H34" i="1" s="1"/>
  <c r="A32" i="1"/>
  <c r="H32" i="1" s="1"/>
  <c r="K7" i="1"/>
  <c r="K5" i="1"/>
  <c r="A5" i="1" l="1"/>
  <c r="D5" i="1"/>
  <c r="A30" i="1"/>
  <c r="A28" i="1"/>
  <c r="A21" i="1"/>
  <c r="K21" i="1" s="1"/>
  <c r="A19" i="1"/>
  <c r="D19" i="1" s="1"/>
  <c r="K44" i="1"/>
  <c r="H44" i="1"/>
  <c r="D44" i="1"/>
  <c r="K42" i="1"/>
  <c r="H42" i="1"/>
  <c r="A46" i="1"/>
  <c r="A26" i="1"/>
  <c r="A24" i="1"/>
  <c r="K15" i="1"/>
  <c r="H15" i="1"/>
  <c r="D15" i="1"/>
  <c r="A15" i="1"/>
  <c r="H11" i="1"/>
  <c r="D11" i="1"/>
  <c r="K9" i="1"/>
  <c r="H9" i="1"/>
  <c r="A9" i="1"/>
  <c r="H7" i="1"/>
  <c r="D7" i="1"/>
  <c r="A7" i="1"/>
  <c r="K11" i="1"/>
  <c r="A11" i="1"/>
  <c r="H5" i="1"/>
  <c r="K19" i="1" l="1"/>
  <c r="D17" i="1"/>
  <c r="H17" i="1"/>
  <c r="H19" i="1"/>
  <c r="D21" i="1"/>
  <c r="H21" i="1"/>
  <c r="K17" i="1"/>
</calcChain>
</file>

<file path=xl/sharedStrings.xml><?xml version="1.0" encoding="utf-8"?>
<sst xmlns="http://schemas.openxmlformats.org/spreadsheetml/2006/main" count="611" uniqueCount="211">
  <si>
    <t xml:space="preserve">CONCRETE CYLINDER, FLEXURE, and RESISTIVITY FIELD CARD and TEST DATA </t>
  </si>
  <si>
    <t>Wisconsin Department of Transportation</t>
  </si>
  <si>
    <t>Project ID</t>
  </si>
  <si>
    <t>Description</t>
  </si>
  <si>
    <t>County</t>
  </si>
  <si>
    <t>Contractor</t>
  </si>
  <si>
    <t>Made By</t>
  </si>
  <si>
    <t>Date Made (mm/dd/yyyy)</t>
  </si>
  <si>
    <t xml:space="preserve">Time Made (xx:xx am/pm) </t>
  </si>
  <si>
    <t>Date Delivered (mm/dd/yyyy)</t>
  </si>
  <si>
    <t>Supplier</t>
  </si>
  <si>
    <t>Concrete Plant</t>
  </si>
  <si>
    <t>Supplier Concrete Mix ID</t>
  </si>
  <si>
    <t>Purpose</t>
  </si>
  <si>
    <t>Concrete Grade</t>
  </si>
  <si>
    <t>Class</t>
  </si>
  <si>
    <t>Lot/Sublot</t>
  </si>
  <si>
    <t>Test Type (QV or QC)</t>
  </si>
  <si>
    <t>Lbs. Cement/CY</t>
  </si>
  <si>
    <t>Cement Brand</t>
  </si>
  <si>
    <t>Mill Location</t>
  </si>
  <si>
    <t>Type</t>
  </si>
  <si>
    <t>Lbs. Fly Ash/CY</t>
  </si>
  <si>
    <t>Fly Ash Brand</t>
  </si>
  <si>
    <t>Plant Location</t>
  </si>
  <si>
    <t>Lbs. Slag/CY</t>
  </si>
  <si>
    <t>Slag Brand</t>
  </si>
  <si>
    <t>Grade</t>
  </si>
  <si>
    <t>ADMIXTURES - TYPE</t>
  </si>
  <si>
    <t xml:space="preserve">** AMT PER 100 LB. CEMENT** </t>
  </si>
  <si>
    <t>Air Entrainment No 1:</t>
  </si>
  <si>
    <t>FL. OZ.</t>
  </si>
  <si>
    <t>Water Reducer No 2:</t>
  </si>
  <si>
    <t>Other No 3:</t>
  </si>
  <si>
    <t>Other No 4:</t>
  </si>
  <si>
    <t>A Coarse Aggregate Source(s):</t>
  </si>
  <si>
    <t>B Coarse Aggregate Source(s):</t>
  </si>
  <si>
    <t>Net Water (gal./CY)</t>
  </si>
  <si>
    <t>Slump (inches)</t>
  </si>
  <si>
    <t>Air Content (%)</t>
  </si>
  <si>
    <t>Sample Location</t>
  </si>
  <si>
    <t>OFFICE/LAB</t>
  </si>
  <si>
    <t>CONCRETE CYLINDERS TEST DATA</t>
  </si>
  <si>
    <t>Test Number</t>
  </si>
  <si>
    <t>Due Date / Tested (mm/dd/yyyy)</t>
  </si>
  <si>
    <t>Tested By</t>
  </si>
  <si>
    <t>130-</t>
  </si>
  <si>
    <t>Cylinder Number</t>
  </si>
  <si>
    <t>Cyl. Made For</t>
  </si>
  <si>
    <t>Diameter(Avg.)</t>
  </si>
  <si>
    <t xml:space="preserve">Area inches </t>
  </si>
  <si>
    <t>Max Load (lbs.)</t>
  </si>
  <si>
    <t>Break Type</t>
  </si>
  <si>
    <t>PSI (Strength)</t>
  </si>
  <si>
    <t>Rate of Loading</t>
  </si>
  <si>
    <t>Age(Days)</t>
  </si>
  <si>
    <t>Remarks (Other)</t>
  </si>
  <si>
    <t>CONCRETE FLEXURE STRENGTH TEST DATA</t>
  </si>
  <si>
    <t>Tested BY</t>
  </si>
  <si>
    <t>133-</t>
  </si>
  <si>
    <t>Beam Number</t>
  </si>
  <si>
    <t>Avg. Width (In.)</t>
  </si>
  <si>
    <t>Avg. Depth(In.)</t>
  </si>
  <si>
    <t>Span Length(In.)</t>
  </si>
  <si>
    <t>Max Load (Lbs.)</t>
  </si>
  <si>
    <t>Point of Fracture</t>
  </si>
  <si>
    <t>Modulus of Rupture (psi.)</t>
  </si>
  <si>
    <t>Age (Days)</t>
  </si>
  <si>
    <t>Beam Size</t>
  </si>
  <si>
    <t xml:space="preserve">CONCRETE SURFACE RESISTIVITY TEST DATA </t>
  </si>
  <si>
    <t>Test By</t>
  </si>
  <si>
    <t>134-</t>
  </si>
  <si>
    <t>Cylinder ID</t>
  </si>
  <si>
    <t>Average Surface Resistivity</t>
  </si>
  <si>
    <t>Other Remarks For Testing of Lab Specimen (Cylinder, Beams or Resistivity)</t>
  </si>
  <si>
    <t>2967-17-71</t>
  </si>
  <si>
    <t>N 76th St</t>
  </si>
  <si>
    <t>Milwaukee</t>
  </si>
  <si>
    <t>Zignego</t>
  </si>
  <si>
    <t>Cylinders</t>
  </si>
  <si>
    <t>P4</t>
  </si>
  <si>
    <t>Ancillary</t>
  </si>
  <si>
    <t>A</t>
  </si>
  <si>
    <t>QV</t>
  </si>
  <si>
    <t>Charlevoix</t>
  </si>
  <si>
    <t>IL</t>
  </si>
  <si>
    <t>Elm Rd</t>
  </si>
  <si>
    <t>C</t>
  </si>
  <si>
    <t>SIKA Plastocrete 250</t>
  </si>
  <si>
    <t>Consultant (Lab)</t>
  </si>
  <si>
    <t>Part 1: Project Information</t>
  </si>
  <si>
    <t>Part 2: Concrete Mix</t>
  </si>
  <si>
    <t>Concrete Class</t>
  </si>
  <si>
    <t>Cement Type</t>
  </si>
  <si>
    <t>Fly Ash Class</t>
  </si>
  <si>
    <t>Slag Grade</t>
  </si>
  <si>
    <t>Water Reducer Brand &amp; Name</t>
  </si>
  <si>
    <t>Remarks</t>
  </si>
  <si>
    <t>Batch Ticket Information</t>
  </si>
  <si>
    <t>Date Batched</t>
  </si>
  <si>
    <t>Time Batched</t>
  </si>
  <si>
    <t>Load Size (CY)</t>
  </si>
  <si>
    <t>Cement Batched (LBS)</t>
  </si>
  <si>
    <t>Fly Ash Batched (LBS)</t>
  </si>
  <si>
    <t>Slag Batched (LBS)</t>
  </si>
  <si>
    <t>No. 1:  Air Entrainment Batched (OZ)</t>
  </si>
  <si>
    <t>No. 2:  Water Reducer Batched (OZ)</t>
  </si>
  <si>
    <t>No. 3:  Other Batched (OZ)</t>
  </si>
  <si>
    <t>No. 4:  Other Batched (OZ)</t>
  </si>
  <si>
    <t>Water Batched (GAL)</t>
  </si>
  <si>
    <t>Concrete Test Results</t>
  </si>
  <si>
    <t>NW Region-Eau Claire</t>
  </si>
  <si>
    <t>Cement Mill Location</t>
  </si>
  <si>
    <t>Fly Ash Plant Location</t>
  </si>
  <si>
    <t>Slag Plant Location</t>
  </si>
  <si>
    <t>Concrete Purpose</t>
  </si>
  <si>
    <t>Test Type</t>
  </si>
  <si>
    <t>Concrete Supplier</t>
  </si>
  <si>
    <t>Date Specimen Delivered</t>
  </si>
  <si>
    <t>Concrete Mix ID (132 Test)</t>
  </si>
  <si>
    <t>Project Testing Facility</t>
  </si>
  <si>
    <t>Sand (% of Total Dry Agg)</t>
  </si>
  <si>
    <t>Total Dry Agg per CY</t>
  </si>
  <si>
    <t>Concrete Temp (F)</t>
  </si>
  <si>
    <t>Nicole Roberts</t>
  </si>
  <si>
    <t>Structure</t>
  </si>
  <si>
    <t>AE</t>
  </si>
  <si>
    <t>St Mary's</t>
  </si>
  <si>
    <t>Holcim</t>
  </si>
  <si>
    <t>N/A</t>
  </si>
  <si>
    <t>Sika Aire 360</t>
  </si>
  <si>
    <t>None</t>
  </si>
  <si>
    <t>Wissota Rugby Sand &amp; Gravel 55-66-021-PIT</t>
  </si>
  <si>
    <t>0-223-21-2024</t>
  </si>
  <si>
    <t>0-225-246-2024</t>
  </si>
  <si>
    <t>GEO001.173-132-71-2025</t>
  </si>
  <si>
    <t>Instructions</t>
  </si>
  <si>
    <t>3. Enter the concrete test results on the Test Results tab.</t>
  </si>
  <si>
    <t>1. Enter project and concrete mix info into the Project &amp; Mix Info tab.</t>
  </si>
  <si>
    <t>2. Reference your concrete batch ticket and enter ticket information into the Batch Ticket tab.</t>
  </si>
  <si>
    <t>Write in</t>
  </si>
  <si>
    <t>Drop down</t>
  </si>
  <si>
    <t>Concrete Temp (°F)</t>
  </si>
  <si>
    <t>Lot-Sublot</t>
  </si>
  <si>
    <t>Beams</t>
  </si>
  <si>
    <t>Outside of the middle third but within 5% of length</t>
  </si>
  <si>
    <t>Date Specimen Made</t>
  </si>
  <si>
    <t>Time Specimen Made</t>
  </si>
  <si>
    <t>Test Specimen Type</t>
  </si>
  <si>
    <t>Slump (IN)</t>
  </si>
  <si>
    <t>Test Specimen Made By</t>
  </si>
  <si>
    <t>Air Entrainment Brand &amp; Name</t>
  </si>
  <si>
    <t>Other Admixture Brand &amp; Name</t>
  </si>
  <si>
    <t>Steps</t>
  </si>
  <si>
    <t>5. Deliver sample card with the concrete cylinders to the testing lab.</t>
  </si>
  <si>
    <t>4. Print the Sample Card.</t>
  </si>
  <si>
    <t>A Fine Aggregate Test Number</t>
  </si>
  <si>
    <t>A Fine Aggregate Source</t>
  </si>
  <si>
    <t>B Fine Aggregate Source</t>
  </si>
  <si>
    <t>B Fine Aggregate Test Number</t>
  </si>
  <si>
    <t>A Coarse Aggregate Source</t>
  </si>
  <si>
    <t>A Course Aggregate Test Number</t>
  </si>
  <si>
    <t>B Coarse Aggregate Source</t>
  </si>
  <si>
    <t>B Course Aggregate Test Number</t>
  </si>
  <si>
    <t>C Coarse Aggregate Source</t>
  </si>
  <si>
    <t>C Course Aggregate Test Number</t>
  </si>
  <si>
    <r>
      <t>Field High Storage Temp (</t>
    </r>
    <r>
      <rPr>
        <sz val="12"/>
        <color rgb="FF000000"/>
        <rFont val="Aptos Narrow"/>
        <family val="2"/>
      </rPr>
      <t>°</t>
    </r>
    <r>
      <rPr>
        <sz val="12"/>
        <color rgb="FF000000"/>
        <rFont val="Calibri"/>
        <family val="2"/>
      </rPr>
      <t>F)</t>
    </r>
  </si>
  <si>
    <t>Field Low Storage Temp (°F)</t>
  </si>
  <si>
    <t>Field Storage High Temp (F)</t>
  </si>
  <si>
    <t>Field Storage Low Temp (F)</t>
  </si>
  <si>
    <t>Time Specimen Delivered</t>
  </si>
  <si>
    <t>AWP Sample ID</t>
  </si>
  <si>
    <t>A Fine Aggregate Source:</t>
  </si>
  <si>
    <t>A Fine Aggregate Test Number 223 Prefix</t>
  </si>
  <si>
    <t>B Fine Aggregate Source:</t>
  </si>
  <si>
    <t>B Fine Aggregate Test Number 223 Prefix</t>
  </si>
  <si>
    <t>A Coarse Aggregate Source:</t>
  </si>
  <si>
    <t>A Coarse Aggregate Test Number 225 Prefix</t>
  </si>
  <si>
    <t>B Coarse Aggregate Source:</t>
  </si>
  <si>
    <t>B Coarse Aggregate Test Number 225 Prefix</t>
  </si>
  <si>
    <t>C Coarse Aggregate Test Number 225 Prefix</t>
  </si>
  <si>
    <t>C Coarse Aggregate Source:</t>
  </si>
  <si>
    <t>Complete steps #1-3 (yellow tabs) by filling in the yellow spaces as necessary and print out the auto-filled sample card (light blue tab).</t>
  </si>
  <si>
    <t>Alternatively, you may manually fill in the sample card using the blank_SampleCard (grey tab).</t>
  </si>
  <si>
    <t>Made For (Cylinders/Beams/Resistivity)</t>
  </si>
  <si>
    <t xml:space="preserve">Time Delivered (xx:xx am/pm) </t>
  </si>
  <si>
    <t>Time Delivered (mm/dd/yyyy)</t>
  </si>
  <si>
    <t>JPforr20260105021046</t>
  </si>
  <si>
    <t>P2 910</t>
  </si>
  <si>
    <t>0-1</t>
  </si>
  <si>
    <t>C Coarse Aggregate Source(s):</t>
  </si>
  <si>
    <t>Refer to example tabs for help. Feel free to reach out to your WisDOT materials engineer for assistance.</t>
  </si>
  <si>
    <t>AWP Sample ID (if applicable)</t>
  </si>
  <si>
    <t>Cylinder Surface Temperature (Degrees F)</t>
  </si>
  <si>
    <t>Concrete ID (WisDOT 132)</t>
  </si>
  <si>
    <t>A Fine Aggregate Batched (LBS)</t>
  </si>
  <si>
    <t>B Fine Aggregate Batched (LBS)</t>
  </si>
  <si>
    <t>A Coarse Aggregate Batched (LBS)</t>
  </si>
  <si>
    <t>B Coarse Aggregate Batched (LBS)</t>
  </si>
  <si>
    <t>C Coarse Aggregate Batched (LBS)</t>
  </si>
  <si>
    <t>Required Strength</t>
  </si>
  <si>
    <t>02/2026</t>
  </si>
  <si>
    <t>Pavement</t>
  </si>
  <si>
    <t>Specimen ID Numbers</t>
  </si>
  <si>
    <t>More Remarks</t>
  </si>
  <si>
    <t>0-1 QV A, B, C</t>
  </si>
  <si>
    <t>Structure B-14-0934, west abut, 53 CY, 5th truck</t>
  </si>
  <si>
    <t>SIKA Aire 360</t>
  </si>
  <si>
    <t>5,000 psi</t>
  </si>
  <si>
    <t>Stucture</t>
  </si>
  <si>
    <t>6/25/20258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</si>
</sst>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;@"/>
    <numFmt numFmtId="165" formatCode="0.0"/>
    <numFmt numFmtId="166" formatCode="[$-409]h:mm\ AM/PM;@"/>
    <numFmt numFmtId="167" formatCode="0.0%"/>
    <numFmt numFmtId="168" formatCode="0\-000\-00\-0000"/>
    <numFmt numFmtId="169" formatCode="0000\-00\-00"/>
    <numFmt numFmtId="170" formatCode="mm/dd/yyyy;@"/>
    <numFmt numFmtId="171" formatCode="mm/dd/yyyy"/>
    <numFmt numFmtId="172" formatCode="0\-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33">
    <xf numFmtId="0" fontId="0" fillId="0" borderId="0" xfId="0"/>
    <xf numFmtId="0" fontId="4" fillId="2" borderId="3" xfId="1" applyFont="1" applyBorder="1" applyProtection="1"/>
    <xf numFmtId="0" fontId="0" fillId="0" borderId="0" xfId="0"/>
    <xf numFmtId="0" fontId="0" fillId="0" borderId="0" xfId="0" applyFill="1" applyAlignment="1"/>
    <xf numFmtId="0" fontId="4" fillId="2" borderId="2" xfId="1" applyFont="1" applyBorder="1" applyAlignment="1" applyProtection="1"/>
    <xf numFmtId="0" fontId="0" fillId="0" borderId="0" xfId="0"/>
    <xf numFmtId="0" fontId="4" fillId="2" borderId="3" xfId="1" applyFont="1" applyBorder="1" applyAlignment="1" applyProtection="1"/>
    <xf numFmtId="0" fontId="4" fillId="2" borderId="2" xfId="1" applyFont="1" applyBorder="1" applyAlignment="1" applyProtection="1"/>
    <xf numFmtId="0" fontId="4" fillId="2" borderId="3" xfId="1" applyFont="1" applyBorder="1" applyAlignment="1" applyProtection="1"/>
    <xf numFmtId="0" fontId="0" fillId="0" borderId="0" xfId="0"/>
    <xf numFmtId="0" fontId="4" fillId="6" borderId="2" xfId="1" applyFont="1" applyFill="1" applyBorder="1" applyAlignment="1" applyProtection="1"/>
    <xf numFmtId="0" fontId="0" fillId="7" borderId="0" xfId="0" applyFill="1"/>
    <xf numFmtId="0" fontId="3" fillId="7" borderId="0" xfId="0" quotePrefix="1" applyFont="1" applyFill="1"/>
    <xf numFmtId="0" fontId="0" fillId="7" borderId="0" xfId="0" applyFill="1"/>
    <xf numFmtId="0" fontId="0" fillId="7" borderId="0" xfId="0" applyFill="1" applyAlignment="1"/>
    <xf numFmtId="0" fontId="3" fillId="7" borderId="0" xfId="1" applyFont="1" applyFill="1" applyBorder="1" applyAlignment="1" applyProtection="1">
      <alignment horizontal="left" vertical="center"/>
      <protection locked="0"/>
    </xf>
    <xf numFmtId="0" fontId="0" fillId="7" borderId="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6" xfId="0" applyFill="1" applyBorder="1"/>
    <xf numFmtId="0" fontId="0" fillId="7" borderId="17" xfId="0" applyFill="1" applyBorder="1"/>
    <xf numFmtId="0" fontId="0" fillId="7" borderId="0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12" xfId="0" applyFill="1" applyBorder="1"/>
    <xf numFmtId="0" fontId="0" fillId="7" borderId="21" xfId="0" applyFill="1" applyBorder="1"/>
    <xf numFmtId="0" fontId="0" fillId="7" borderId="16" xfId="0" applyFill="1" applyBorder="1" applyAlignment="1">
      <alignment horizontal="left" vertical="top" indent="1"/>
    </xf>
    <xf numFmtId="0" fontId="0" fillId="7" borderId="16" xfId="0" applyFill="1" applyBorder="1" applyAlignment="1">
      <alignment horizontal="left" indent="1"/>
    </xf>
    <xf numFmtId="0" fontId="0" fillId="7" borderId="18" xfId="0" applyFill="1" applyBorder="1" applyAlignment="1">
      <alignment horizontal="left" indent="1"/>
    </xf>
    <xf numFmtId="0" fontId="0" fillId="7" borderId="0" xfId="0" applyFill="1" applyBorder="1" applyAlignment="1">
      <alignment horizontal="left" vertical="top" indent="1"/>
    </xf>
    <xf numFmtId="0" fontId="0" fillId="7" borderId="0" xfId="0" applyFill="1" applyBorder="1" applyAlignment="1">
      <alignment horizontal="left" indent="1"/>
    </xf>
    <xf numFmtId="0" fontId="3" fillId="7" borderId="18" xfId="0" applyFont="1" applyFill="1" applyBorder="1" applyAlignment="1">
      <alignment horizontal="left" vertical="top" indent="1"/>
    </xf>
    <xf numFmtId="0" fontId="0" fillId="7" borderId="0" xfId="0" applyFont="1" applyFill="1"/>
    <xf numFmtId="0" fontId="0" fillId="0" borderId="0" xfId="0" applyFont="1"/>
    <xf numFmtId="0" fontId="0" fillId="0" borderId="0" xfId="0" applyFont="1" applyFill="1" applyAlignment="1"/>
    <xf numFmtId="0" fontId="0" fillId="7" borderId="0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7" borderId="0" xfId="0" applyFont="1" applyFill="1"/>
    <xf numFmtId="0" fontId="0" fillId="5" borderId="13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3" fillId="7" borderId="0" xfId="1" applyFont="1" applyFill="1" applyBorder="1" applyAlignment="1" applyProtection="1">
      <alignment horizontal="left" vertical="center"/>
    </xf>
    <xf numFmtId="0" fontId="0" fillId="7" borderId="0" xfId="0" applyFill="1" applyBorder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3" fillId="7" borderId="0" xfId="0" quotePrefix="1" applyFont="1" applyFill="1" applyProtection="1"/>
    <xf numFmtId="0" fontId="0" fillId="7" borderId="0" xfId="0" applyFill="1" applyProtection="1"/>
    <xf numFmtId="0" fontId="12" fillId="7" borderId="23" xfId="0" applyFont="1" applyFill="1" applyBorder="1" applyAlignment="1">
      <alignment horizontal="right" vertical="top" indent="1"/>
    </xf>
    <xf numFmtId="0" fontId="12" fillId="7" borderId="17" xfId="0" applyFont="1" applyFill="1" applyBorder="1" applyAlignment="1">
      <alignment horizontal="right" vertical="top" indent="1"/>
    </xf>
    <xf numFmtId="0" fontId="12" fillId="5" borderId="15" xfId="0" applyFont="1" applyFill="1" applyBorder="1" applyAlignment="1">
      <alignment horizontal="left" vertical="top" indent="1"/>
    </xf>
    <xf numFmtId="0" fontId="3" fillId="8" borderId="15" xfId="1" applyFont="1" applyFill="1" applyBorder="1" applyAlignment="1" applyProtection="1">
      <alignment horizontal="left" vertical="center" indent="1"/>
      <protection locked="0"/>
    </xf>
    <xf numFmtId="18" fontId="3" fillId="8" borderId="15" xfId="1" applyNumberFormat="1" applyFont="1" applyFill="1" applyBorder="1" applyAlignment="1" applyProtection="1">
      <alignment horizontal="left" vertical="center" indent="1"/>
      <protection locked="0"/>
    </xf>
    <xf numFmtId="171" fontId="12" fillId="5" borderId="15" xfId="0" applyNumberFormat="1" applyFont="1" applyFill="1" applyBorder="1" applyAlignment="1">
      <alignment horizontal="left" vertical="top" indent="1"/>
    </xf>
    <xf numFmtId="18" fontId="12" fillId="5" borderId="15" xfId="0" applyNumberFormat="1" applyFont="1" applyFill="1" applyBorder="1" applyAlignment="1">
      <alignment horizontal="left" vertical="top" indent="1"/>
    </xf>
    <xf numFmtId="0" fontId="12" fillId="5" borderId="15" xfId="0" applyNumberFormat="1" applyFont="1" applyFill="1" applyBorder="1" applyAlignment="1">
      <alignment horizontal="left" vertical="top" indent="1"/>
    </xf>
    <xf numFmtId="0" fontId="12" fillId="5" borderId="22" xfId="0" applyFont="1" applyFill="1" applyBorder="1" applyAlignment="1">
      <alignment horizontal="left" vertical="top" wrapText="1" indent="1"/>
    </xf>
    <xf numFmtId="0" fontId="12" fillId="7" borderId="23" xfId="0" applyFont="1" applyFill="1" applyBorder="1" applyAlignment="1">
      <alignment horizontal="right" vertical="center" indent="1"/>
    </xf>
    <xf numFmtId="0" fontId="12" fillId="7" borderId="17" xfId="0" applyFont="1" applyFill="1" applyBorder="1" applyAlignment="1">
      <alignment horizontal="right" vertical="center" indent="1"/>
    </xf>
    <xf numFmtId="168" fontId="12" fillId="5" borderId="15" xfId="0" applyNumberFormat="1" applyFont="1" applyFill="1" applyBorder="1" applyAlignment="1">
      <alignment horizontal="left" vertical="top" indent="1"/>
    </xf>
    <xf numFmtId="0" fontId="12" fillId="5" borderId="22" xfId="0" applyFont="1" applyFill="1" applyBorder="1" applyAlignment="1">
      <alignment horizontal="left" vertical="top" indent="1"/>
    </xf>
    <xf numFmtId="0" fontId="3" fillId="8" borderId="22" xfId="1" applyFont="1" applyFill="1" applyBorder="1" applyAlignment="1" applyProtection="1">
      <alignment horizontal="left" vertical="center" indent="1"/>
      <protection locked="0"/>
    </xf>
    <xf numFmtId="0" fontId="3" fillId="7" borderId="0" xfId="0" applyFont="1" applyFill="1" applyBorder="1" applyAlignment="1">
      <alignment vertical="top"/>
    </xf>
    <xf numFmtId="0" fontId="3" fillId="7" borderId="19" xfId="0" applyFont="1" applyFill="1" applyBorder="1" applyAlignment="1">
      <alignment vertical="top"/>
    </xf>
    <xf numFmtId="0" fontId="12" fillId="5" borderId="11" xfId="0" applyFont="1" applyFill="1" applyBorder="1" applyAlignment="1" applyProtection="1">
      <alignment horizontal="left" vertical="center" indent="1"/>
    </xf>
    <xf numFmtId="0" fontId="0" fillId="0" borderId="0" xfId="0" applyFont="1" applyFill="1"/>
    <xf numFmtId="0" fontId="0" fillId="0" borderId="0" xfId="0" applyFill="1"/>
    <xf numFmtId="18" fontId="3" fillId="3" borderId="5" xfId="1" applyNumberFormat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5" xfId="1" applyNumberFormat="1" applyFont="1" applyFill="1" applyBorder="1" applyAlignment="1" applyProtection="1">
      <alignment vertical="center"/>
    </xf>
    <xf numFmtId="0" fontId="12" fillId="7" borderId="21" xfId="0" applyFont="1" applyFill="1" applyBorder="1" applyAlignment="1">
      <alignment horizontal="right" vertical="top" indent="1"/>
    </xf>
    <xf numFmtId="0" fontId="12" fillId="5" borderId="20" xfId="0" applyFont="1" applyFill="1" applyBorder="1" applyAlignment="1">
      <alignment horizontal="left" vertical="top" indent="1"/>
    </xf>
    <xf numFmtId="169" fontId="12" fillId="5" borderId="20" xfId="0" applyNumberFormat="1" applyFont="1" applyFill="1" applyBorder="1" applyAlignment="1">
      <alignment horizontal="left" vertical="top" indent="1"/>
    </xf>
    <xf numFmtId="0" fontId="12" fillId="7" borderId="23" xfId="0" applyFont="1" applyFill="1" applyBorder="1" applyAlignment="1">
      <alignment horizontal="right" vertical="top"/>
    </xf>
    <xf numFmtId="164" fontId="12" fillId="5" borderId="11" xfId="0" applyNumberFormat="1" applyFont="1" applyFill="1" applyBorder="1" applyAlignment="1">
      <alignment horizontal="left" vertical="center" indent="1"/>
    </xf>
    <xf numFmtId="170" fontId="12" fillId="5" borderId="11" xfId="0" applyNumberFormat="1" applyFont="1" applyFill="1" applyBorder="1" applyAlignment="1">
      <alignment horizontal="left" vertical="center" indent="1"/>
    </xf>
    <xf numFmtId="18" fontId="12" fillId="5" borderId="11" xfId="0" applyNumberFormat="1" applyFont="1" applyFill="1" applyBorder="1" applyAlignment="1">
      <alignment horizontal="left" vertical="top" indent="1"/>
    </xf>
    <xf numFmtId="0" fontId="3" fillId="3" borderId="5" xfId="1" applyNumberFormat="1" applyFont="1" applyFill="1" applyBorder="1" applyAlignment="1" applyProtection="1">
      <alignment vertical="center"/>
      <protection locked="0"/>
    </xf>
    <xf numFmtId="0" fontId="16" fillId="6" borderId="2" xfId="1" applyFont="1" applyFill="1" applyBorder="1" applyAlignment="1" applyProtection="1"/>
    <xf numFmtId="0" fontId="0" fillId="6" borderId="3" xfId="0" applyFont="1" applyFill="1" applyBorder="1" applyAlignment="1"/>
    <xf numFmtId="0" fontId="0" fillId="6" borderId="4" xfId="0" applyFont="1" applyFill="1" applyBorder="1" applyAlignment="1"/>
    <xf numFmtId="18" fontId="3" fillId="3" borderId="5" xfId="1" applyNumberFormat="1" applyFont="1" applyFill="1" applyBorder="1" applyAlignment="1" applyProtection="1">
      <alignment vertical="center"/>
      <protection locked="0"/>
    </xf>
    <xf numFmtId="0" fontId="3" fillId="3" borderId="6" xfId="1" applyFont="1" applyFill="1" applyBorder="1" applyAlignment="1" applyProtection="1">
      <alignment vertical="center"/>
      <protection locked="0"/>
    </xf>
    <xf numFmtId="0" fontId="3" fillId="3" borderId="7" xfId="1" applyFont="1" applyFill="1" applyBorder="1" applyAlignment="1" applyProtection="1">
      <alignment vertical="center"/>
      <protection locked="0"/>
    </xf>
    <xf numFmtId="0" fontId="0" fillId="7" borderId="0" xfId="0" applyFont="1" applyFill="1"/>
    <xf numFmtId="0" fontId="0" fillId="7" borderId="0" xfId="0" applyFill="1"/>
    <xf numFmtId="0" fontId="0" fillId="7" borderId="16" xfId="0" applyFont="1" applyFill="1" applyBorder="1"/>
    <xf numFmtId="0" fontId="0" fillId="7" borderId="0" xfId="0" applyFont="1" applyFill="1"/>
    <xf numFmtId="0" fontId="0" fillId="7" borderId="0" xfId="0" applyFill="1"/>
    <xf numFmtId="0" fontId="4" fillId="2" borderId="2" xfId="1" applyFont="1" applyBorder="1" applyAlignment="1" applyProtection="1"/>
    <xf numFmtId="0" fontId="4" fillId="2" borderId="3" xfId="1" applyFont="1" applyBorder="1" applyAlignment="1" applyProtection="1"/>
    <xf numFmtId="0" fontId="0" fillId="7" borderId="0" xfId="0" applyFont="1" applyFill="1"/>
    <xf numFmtId="0" fontId="0" fillId="7" borderId="0" xfId="0" applyFill="1"/>
    <xf numFmtId="0" fontId="10" fillId="7" borderId="22" xfId="0" applyFont="1" applyFill="1" applyBorder="1" applyAlignment="1">
      <alignment horizontal="left" indent="1"/>
    </xf>
    <xf numFmtId="0" fontId="10" fillId="7" borderId="16" xfId="0" applyFont="1" applyFill="1" applyBorder="1" applyAlignment="1">
      <alignment horizontal="left" indent="1"/>
    </xf>
    <xf numFmtId="0" fontId="3" fillId="7" borderId="18" xfId="0" applyFont="1" applyFill="1" applyBorder="1" applyAlignment="1">
      <alignment horizontal="left" vertical="top" indent="1"/>
    </xf>
    <xf numFmtId="0" fontId="3" fillId="7" borderId="0" xfId="0" applyFont="1" applyFill="1" applyBorder="1" applyAlignment="1">
      <alignment horizontal="left" vertical="top" indent="1"/>
    </xf>
    <xf numFmtId="0" fontId="3" fillId="7" borderId="19" xfId="0" applyFont="1" applyFill="1" applyBorder="1" applyAlignment="1">
      <alignment horizontal="left" vertical="top" indent="1"/>
    </xf>
    <xf numFmtId="0" fontId="2" fillId="7" borderId="18" xfId="0" applyFont="1" applyFill="1" applyBorder="1" applyAlignment="1">
      <alignment horizontal="left" indent="1"/>
    </xf>
    <xf numFmtId="0" fontId="2" fillId="7" borderId="0" xfId="0" applyFont="1" applyFill="1" applyBorder="1" applyAlignment="1">
      <alignment horizontal="left" indent="1"/>
    </xf>
    <xf numFmtId="0" fontId="2" fillId="7" borderId="19" xfId="0" applyFont="1" applyFill="1" applyBorder="1" applyAlignment="1">
      <alignment horizontal="left" indent="1"/>
    </xf>
    <xf numFmtId="0" fontId="0" fillId="7" borderId="18" xfId="0" applyFill="1" applyBorder="1" applyAlignment="1">
      <alignment horizontal="left" indent="1"/>
    </xf>
    <xf numFmtId="0" fontId="0" fillId="7" borderId="0" xfId="0" applyFill="1" applyBorder="1" applyAlignment="1">
      <alignment horizontal="left" indent="1"/>
    </xf>
    <xf numFmtId="0" fontId="0" fillId="7" borderId="19" xfId="0" applyFill="1" applyBorder="1" applyAlignment="1">
      <alignment horizontal="left" indent="1"/>
    </xf>
    <xf numFmtId="0" fontId="15" fillId="7" borderId="18" xfId="0" applyFont="1" applyFill="1" applyBorder="1" applyAlignment="1">
      <alignment horizontal="left" indent="1"/>
    </xf>
    <xf numFmtId="0" fontId="15" fillId="7" borderId="0" xfId="0" applyFont="1" applyFill="1" applyBorder="1" applyAlignment="1">
      <alignment horizontal="left" indent="1"/>
    </xf>
    <xf numFmtId="0" fontId="15" fillId="7" borderId="19" xfId="0" applyFont="1" applyFill="1" applyBorder="1" applyAlignment="1">
      <alignment horizontal="left" indent="1"/>
    </xf>
    <xf numFmtId="0" fontId="11" fillId="7" borderId="0" xfId="0" applyFont="1" applyFill="1" applyAlignment="1">
      <alignment horizontal="center" vertical="top"/>
    </xf>
    <xf numFmtId="0" fontId="4" fillId="6" borderId="2" xfId="1" applyFont="1" applyFill="1" applyBorder="1" applyAlignment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3" fillId="3" borderId="5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vertical="center"/>
    </xf>
    <xf numFmtId="0" fontId="4" fillId="2" borderId="2" xfId="1" applyFont="1" applyBorder="1" applyAlignment="1" applyProtection="1"/>
    <xf numFmtId="0" fontId="0" fillId="0" borderId="3" xfId="0" applyBorder="1" applyProtection="1"/>
    <xf numFmtId="0" fontId="0" fillId="0" borderId="4" xfId="0" applyBorder="1" applyProtection="1"/>
    <xf numFmtId="0" fontId="4" fillId="2" borderId="2" xfId="1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4" fillId="6" borderId="2" xfId="1" applyFont="1" applyFill="1" applyBorder="1" applyAlignment="1" applyProtection="1">
      <alignment horizontal="left"/>
    </xf>
    <xf numFmtId="0" fontId="4" fillId="6" borderId="3" xfId="1" applyFont="1" applyFill="1" applyBorder="1" applyAlignment="1" applyProtection="1">
      <alignment horizontal="left"/>
    </xf>
    <xf numFmtId="0" fontId="4" fillId="6" borderId="4" xfId="1" applyFont="1" applyFill="1" applyBorder="1" applyAlignment="1" applyProtection="1">
      <alignment horizontal="left"/>
    </xf>
    <xf numFmtId="0" fontId="16" fillId="6" borderId="2" xfId="1" applyFont="1" applyFill="1" applyBorder="1" applyAlignment="1" applyProtection="1">
      <alignment horizontal="left"/>
    </xf>
    <xf numFmtId="0" fontId="16" fillId="6" borderId="3" xfId="1" applyFont="1" applyFill="1" applyBorder="1" applyAlignment="1" applyProtection="1">
      <alignment horizontal="left"/>
    </xf>
    <xf numFmtId="0" fontId="16" fillId="6" borderId="4" xfId="1" applyFont="1" applyFill="1" applyBorder="1" applyAlignment="1" applyProtection="1">
      <alignment horizontal="left"/>
    </xf>
    <xf numFmtId="166" fontId="3" fillId="3" borderId="5" xfId="1" applyNumberFormat="1" applyFont="1" applyFill="1" applyBorder="1" applyAlignment="1" applyProtection="1">
      <alignment horizontal="left" vertical="center"/>
    </xf>
    <xf numFmtId="166" fontId="3" fillId="3" borderId="6" xfId="1" applyNumberFormat="1" applyFont="1" applyFill="1" applyBorder="1" applyAlignment="1" applyProtection="1">
      <alignment horizontal="left" vertical="center"/>
    </xf>
    <xf numFmtId="166" fontId="3" fillId="3" borderId="7" xfId="1" applyNumberFormat="1" applyFont="1" applyFill="1" applyBorder="1" applyAlignment="1" applyProtection="1">
      <alignment horizontal="left" vertical="center"/>
    </xf>
    <xf numFmtId="0" fontId="7" fillId="2" borderId="1" xfId="1" applyFont="1" applyAlignment="1" applyProtection="1">
      <alignment horizontal="center"/>
    </xf>
    <xf numFmtId="0" fontId="5" fillId="2" borderId="1" xfId="1" applyFont="1" applyAlignment="1" applyProtection="1">
      <alignment horizontal="center"/>
    </xf>
    <xf numFmtId="0" fontId="7" fillId="2" borderId="1" xfId="1" applyFont="1" applyAlignment="1" applyProtection="1">
      <alignment horizontal="center" vertical="center"/>
    </xf>
    <xf numFmtId="0" fontId="8" fillId="2" borderId="1" xfId="1" applyFont="1" applyAlignment="1" applyProtection="1">
      <alignment horizontal="center" vertical="center"/>
    </xf>
    <xf numFmtId="0" fontId="4" fillId="2" borderId="2" xfId="1" applyFont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165" fontId="3" fillId="3" borderId="5" xfId="1" applyNumberFormat="1" applyFont="1" applyFill="1" applyBorder="1" applyAlignment="1" applyProtection="1">
      <alignment horizontal="left" vertical="center"/>
    </xf>
    <xf numFmtId="165" fontId="0" fillId="0" borderId="6" xfId="0" applyNumberFormat="1" applyBorder="1" applyAlignment="1" applyProtection="1">
      <alignment horizontal="left" vertical="center"/>
    </xf>
    <xf numFmtId="165" fontId="0" fillId="0" borderId="7" xfId="0" applyNumberFormat="1" applyBorder="1" applyAlignment="1" applyProtection="1">
      <alignment horizontal="left" vertical="center"/>
    </xf>
    <xf numFmtId="0" fontId="3" fillId="3" borderId="5" xfId="1" applyNumberFormat="1" applyFont="1" applyFill="1" applyBorder="1" applyAlignment="1" applyProtection="1">
      <alignment horizontal="left" vertical="center"/>
    </xf>
    <xf numFmtId="0" fontId="3" fillId="3" borderId="6" xfId="1" applyNumberFormat="1" applyFont="1" applyFill="1" applyBorder="1" applyAlignment="1" applyProtection="1">
      <alignment horizontal="left" vertical="center"/>
    </xf>
    <xf numFmtId="0" fontId="0" fillId="0" borderId="6" xfId="0" applyNumberFormat="1" applyBorder="1" applyAlignment="1" applyProtection="1">
      <alignment horizontal="left" vertical="center"/>
    </xf>
    <xf numFmtId="0" fontId="0" fillId="0" borderId="7" xfId="0" applyNumberForma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7" borderId="0" xfId="0" applyFill="1" applyProtection="1"/>
    <xf numFmtId="0" fontId="3" fillId="3" borderId="7" xfId="1" applyFont="1" applyFill="1" applyBorder="1" applyAlignment="1" applyProtection="1">
      <alignment horizontal="left" vertical="center"/>
    </xf>
    <xf numFmtId="0" fontId="2" fillId="7" borderId="0" xfId="0" applyFont="1" applyFill="1" applyProtection="1"/>
    <xf numFmtId="0" fontId="3" fillId="3" borderId="8" xfId="1" applyFont="1" applyFill="1" applyBorder="1" applyAlignment="1" applyProtection="1">
      <alignment horizontal="left" vertical="center"/>
      <protection locked="0"/>
    </xf>
    <xf numFmtId="0" fontId="3" fillId="3" borderId="9" xfId="1" applyFont="1" applyFill="1" applyBorder="1" applyAlignment="1" applyProtection="1">
      <alignment horizontal="left" vertical="center"/>
      <protection locked="0"/>
    </xf>
    <xf numFmtId="0" fontId="3" fillId="3" borderId="10" xfId="1" applyFont="1" applyFill="1" applyBorder="1" applyAlignment="1" applyProtection="1">
      <alignment horizontal="left" vertical="center"/>
      <protection locked="0"/>
    </xf>
    <xf numFmtId="0" fontId="3" fillId="3" borderId="5" xfId="1" applyFont="1" applyFill="1" applyBorder="1" applyAlignment="1" applyProtection="1">
      <alignment horizontal="left" vertical="center"/>
      <protection locked="0"/>
    </xf>
    <xf numFmtId="0" fontId="3" fillId="3" borderId="6" xfId="1" applyFont="1" applyFill="1" applyBorder="1" applyAlignment="1" applyProtection="1">
      <alignment horizontal="left" vertical="center"/>
      <protection locked="0"/>
    </xf>
    <xf numFmtId="0" fontId="4" fillId="2" borderId="3" xfId="1" applyFont="1" applyBorder="1" applyAlignment="1" applyProtection="1"/>
    <xf numFmtId="0" fontId="4" fillId="2" borderId="4" xfId="1" applyFont="1" applyBorder="1" applyAlignment="1" applyProtection="1"/>
    <xf numFmtId="165" fontId="3" fillId="3" borderId="6" xfId="1" applyNumberFormat="1" applyFont="1" applyFill="1" applyBorder="1" applyAlignment="1" applyProtection="1">
      <alignment horizontal="left" vertical="center"/>
    </xf>
    <xf numFmtId="165" fontId="0" fillId="0" borderId="7" xfId="0" applyNumberFormat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4" borderId="5" xfId="1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" fillId="4" borderId="8" xfId="1" applyFont="1" applyFill="1" applyBorder="1" applyAlignment="1" applyProtection="1">
      <alignment horizontal="left" vertical="center"/>
      <protection locked="0"/>
    </xf>
    <xf numFmtId="0" fontId="3" fillId="4" borderId="10" xfId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1" fontId="3" fillId="3" borderId="5" xfId="1" applyNumberFormat="1" applyFont="1" applyFill="1" applyBorder="1" applyAlignment="1" applyProtection="1">
      <alignment horizontal="left" vertical="center"/>
    </xf>
    <xf numFmtId="1" fontId="3" fillId="3" borderId="6" xfId="1" applyNumberFormat="1" applyFont="1" applyFill="1" applyBorder="1" applyAlignment="1" applyProtection="1">
      <alignment horizontal="left" vertical="center"/>
    </xf>
    <xf numFmtId="1" fontId="3" fillId="3" borderId="7" xfId="1" applyNumberFormat="1" applyFont="1" applyFill="1" applyBorder="1" applyAlignment="1" applyProtection="1">
      <alignment horizontal="left" vertical="center"/>
    </xf>
    <xf numFmtId="167" fontId="3" fillId="3" borderId="5" xfId="1" applyNumberFormat="1" applyFont="1" applyFill="1" applyBorder="1" applyAlignment="1" applyProtection="1">
      <alignment horizontal="left" vertical="center"/>
    </xf>
    <xf numFmtId="167" fontId="3" fillId="3" borderId="6" xfId="1" applyNumberFormat="1" applyFont="1" applyFill="1" applyBorder="1" applyAlignment="1" applyProtection="1">
      <alignment horizontal="left" vertical="center"/>
    </xf>
    <xf numFmtId="167" fontId="3" fillId="3" borderId="7" xfId="1" applyNumberFormat="1" applyFont="1" applyFill="1" applyBorder="1" applyAlignment="1" applyProtection="1">
      <alignment horizontal="left" vertical="center"/>
    </xf>
    <xf numFmtId="14" fontId="3" fillId="3" borderId="5" xfId="1" applyNumberFormat="1" applyFont="1" applyFill="1" applyBorder="1" applyAlignment="1" applyProtection="1">
      <alignment horizontal="left" vertical="center"/>
    </xf>
    <xf numFmtId="14" fontId="3" fillId="3" borderId="6" xfId="1" applyNumberFormat="1" applyFont="1" applyFill="1" applyBorder="1" applyAlignment="1" applyProtection="1">
      <alignment horizontal="left" vertical="center"/>
    </xf>
    <xf numFmtId="14" fontId="3" fillId="3" borderId="7" xfId="1" applyNumberFormat="1" applyFont="1" applyFill="1" applyBorder="1" applyAlignment="1" applyProtection="1">
      <alignment horizontal="left" vertical="center"/>
    </xf>
    <xf numFmtId="1" fontId="0" fillId="0" borderId="7" xfId="0" applyNumberFormat="1" applyBorder="1" applyAlignment="1" applyProtection="1">
      <alignment vertical="center"/>
    </xf>
    <xf numFmtId="0" fontId="3" fillId="3" borderId="5" xfId="1" quotePrefix="1" applyFont="1" applyFill="1" applyBorder="1" applyAlignment="1" applyProtection="1">
      <alignment horizontal="left" vertical="center"/>
    </xf>
    <xf numFmtId="0" fontId="7" fillId="2" borderId="2" xfId="1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2" fontId="3" fillId="3" borderId="5" xfId="1" applyNumberFormat="1" applyFont="1" applyFill="1" applyBorder="1" applyAlignment="1" applyProtection="1">
      <alignment horizontal="left" vertical="center"/>
    </xf>
    <xf numFmtId="2" fontId="3" fillId="3" borderId="6" xfId="1" applyNumberFormat="1" applyFont="1" applyFill="1" applyBorder="1" applyAlignment="1" applyProtection="1">
      <alignment horizontal="left" vertical="center"/>
    </xf>
    <xf numFmtId="2" fontId="3" fillId="3" borderId="7" xfId="1" applyNumberFormat="1" applyFont="1" applyFill="1" applyBorder="1" applyAlignment="1" applyProtection="1">
      <alignment horizontal="left" vertical="center"/>
    </xf>
    <xf numFmtId="165" fontId="3" fillId="3" borderId="7" xfId="1" applyNumberFormat="1" applyFont="1" applyFill="1" applyBorder="1" applyAlignment="1" applyProtection="1">
      <alignment horizontal="left" vertical="center"/>
    </xf>
    <xf numFmtId="0" fontId="9" fillId="4" borderId="5" xfId="1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vertical="center" wrapText="1"/>
      <protection locked="0"/>
    </xf>
    <xf numFmtId="0" fontId="9" fillId="4" borderId="7" xfId="0" applyFont="1" applyFill="1" applyBorder="1" applyAlignment="1" applyProtection="1">
      <alignment vertical="center" wrapText="1"/>
      <protection locked="0"/>
    </xf>
    <xf numFmtId="0" fontId="9" fillId="4" borderId="8" xfId="1" applyFont="1" applyFill="1" applyBorder="1" applyAlignment="1" applyProtection="1">
      <alignment horizontal="left" vertical="center" wrapText="1"/>
      <protection locked="0"/>
    </xf>
    <xf numFmtId="0" fontId="9" fillId="4" borderId="9" xfId="1" applyFont="1" applyFill="1" applyBorder="1" applyAlignment="1" applyProtection="1">
      <alignment horizontal="left" vertical="center" wrapText="1"/>
      <protection locked="0"/>
    </xf>
    <xf numFmtId="0" fontId="9" fillId="4" borderId="10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4" fillId="2" borderId="2" xfId="1" applyFon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4" fillId="2" borderId="2" xfId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/>
    </xf>
    <xf numFmtId="0" fontId="3" fillId="3" borderId="5" xfId="1" applyNumberFormat="1" applyFont="1" applyFill="1" applyBorder="1" applyAlignment="1" applyProtection="1">
      <alignment horizontal="left" vertical="center"/>
      <protection locked="0"/>
    </xf>
    <xf numFmtId="0" fontId="3" fillId="3" borderId="6" xfId="1" applyNumberFormat="1" applyFont="1" applyFill="1" applyBorder="1" applyAlignment="1" applyProtection="1">
      <alignment horizontal="left" vertical="center"/>
      <protection locked="0"/>
    </xf>
    <xf numFmtId="0" fontId="0" fillId="0" borderId="6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center"/>
    </xf>
    <xf numFmtId="0" fontId="0" fillId="0" borderId="3" xfId="0" applyFont="1" applyBorder="1"/>
    <xf numFmtId="0" fontId="0" fillId="0" borderId="4" xfId="0" applyFont="1" applyBorder="1"/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vertical="center"/>
    </xf>
    <xf numFmtId="0" fontId="0" fillId="6" borderId="3" xfId="0" applyFont="1" applyFill="1" applyBorder="1"/>
    <xf numFmtId="0" fontId="0" fillId="6" borderId="4" xfId="0" applyFont="1" applyFill="1" applyBorder="1"/>
    <xf numFmtId="14" fontId="3" fillId="3" borderId="5" xfId="1" applyNumberFormat="1" applyFont="1" applyFill="1" applyBorder="1" applyAlignment="1" applyProtection="1">
      <alignment horizontal="left" vertical="center"/>
      <protection locked="0"/>
    </xf>
    <xf numFmtId="14" fontId="3" fillId="3" borderId="6" xfId="1" applyNumberFormat="1" applyFont="1" applyFill="1" applyBorder="1" applyAlignment="1" applyProtection="1">
      <alignment horizontal="left" vertical="center"/>
      <protection locked="0"/>
    </xf>
    <xf numFmtId="14" fontId="3" fillId="3" borderId="7" xfId="1" applyNumberFormat="1" applyFont="1" applyFill="1" applyBorder="1" applyAlignment="1" applyProtection="1">
      <alignment horizontal="left" vertical="center"/>
      <protection locked="0"/>
    </xf>
    <xf numFmtId="0" fontId="3" fillId="3" borderId="5" xfId="1" applyNumberFormat="1" applyFont="1" applyFill="1" applyBorder="1" applyAlignment="1" applyProtection="1">
      <alignment horizontal="center" vertical="center"/>
      <protection locked="0"/>
    </xf>
    <xf numFmtId="0" fontId="3" fillId="3" borderId="6" xfId="1" applyNumberFormat="1" applyFont="1" applyFill="1" applyBorder="1" applyAlignment="1" applyProtection="1">
      <alignment horizontal="center" vertical="center"/>
      <protection locked="0"/>
    </xf>
    <xf numFmtId="0" fontId="3" fillId="3" borderId="7" xfId="1" applyNumberFormat="1" applyFont="1" applyFill="1" applyBorder="1" applyAlignment="1" applyProtection="1">
      <alignment horizontal="center" vertical="center"/>
      <protection locked="0"/>
    </xf>
    <xf numFmtId="18" fontId="3" fillId="4" borderId="5" xfId="1" applyNumberFormat="1" applyFont="1" applyFill="1" applyBorder="1" applyAlignment="1" applyProtection="1">
      <alignment horizontal="left" vertical="center"/>
      <protection locked="0"/>
    </xf>
    <xf numFmtId="18" fontId="3" fillId="4" borderId="6" xfId="1" applyNumberFormat="1" applyFont="1" applyFill="1" applyBorder="1" applyAlignment="1" applyProtection="1">
      <alignment horizontal="left" vertical="center"/>
      <protection locked="0"/>
    </xf>
    <xf numFmtId="18" fontId="3" fillId="4" borderId="7" xfId="1" applyNumberFormat="1" applyFont="1" applyFill="1" applyBorder="1" applyAlignment="1" applyProtection="1">
      <alignment horizontal="left" vertical="center"/>
      <protection locked="0"/>
    </xf>
    <xf numFmtId="166" fontId="3" fillId="3" borderId="5" xfId="1" applyNumberFormat="1" applyFont="1" applyFill="1" applyBorder="1" applyAlignment="1" applyProtection="1">
      <alignment horizontal="left" vertical="center"/>
      <protection locked="0"/>
    </xf>
    <xf numFmtId="166" fontId="3" fillId="3" borderId="6" xfId="1" applyNumberFormat="1" applyFont="1" applyFill="1" applyBorder="1" applyAlignment="1" applyProtection="1">
      <alignment horizontal="left" vertical="center"/>
      <protection locked="0"/>
    </xf>
    <xf numFmtId="166" fontId="3" fillId="3" borderId="7" xfId="1" applyNumberFormat="1" applyFont="1" applyFill="1" applyBorder="1" applyAlignment="1" applyProtection="1">
      <alignment horizontal="left" vertical="center"/>
      <protection locked="0"/>
    </xf>
    <xf numFmtId="0" fontId="2" fillId="7" borderId="0" xfId="0" applyFont="1" applyFill="1"/>
    <xf numFmtId="0" fontId="0" fillId="7" borderId="0" xfId="0" applyFont="1" applyFill="1"/>
    <xf numFmtId="0" fontId="4" fillId="2" borderId="3" xfId="1" applyFont="1" applyBorder="1" applyAlignment="1" applyProtection="1">
      <alignment horizontal="left"/>
    </xf>
    <xf numFmtId="0" fontId="4" fillId="2" borderId="4" xfId="1" applyFont="1" applyBorder="1" applyAlignment="1" applyProtection="1">
      <alignment horizontal="left"/>
    </xf>
    <xf numFmtId="0" fontId="3" fillId="4" borderId="6" xfId="1" applyFont="1" applyFill="1" applyBorder="1" applyAlignment="1" applyProtection="1">
      <alignment horizontal="left" vertical="center"/>
      <protection locked="0"/>
    </xf>
    <xf numFmtId="0" fontId="3" fillId="4" borderId="7" xfId="1" applyFont="1" applyFill="1" applyBorder="1" applyAlignment="1" applyProtection="1">
      <alignment horizontal="left" vertical="center"/>
      <protection locked="0"/>
    </xf>
    <xf numFmtId="1" fontId="3" fillId="3" borderId="5" xfId="1" applyNumberFormat="1" applyFont="1" applyFill="1" applyBorder="1" applyAlignment="1" applyProtection="1">
      <alignment horizontal="left" vertical="center"/>
      <protection locked="0"/>
    </xf>
    <xf numFmtId="1" fontId="3" fillId="3" borderId="6" xfId="1" applyNumberFormat="1" applyFont="1" applyFill="1" applyBorder="1" applyAlignment="1" applyProtection="1">
      <alignment horizontal="left" vertical="center"/>
      <protection locked="0"/>
    </xf>
    <xf numFmtId="1" fontId="3" fillId="3" borderId="7" xfId="1" applyNumberFormat="1" applyFont="1" applyFill="1" applyBorder="1" applyAlignment="1" applyProtection="1">
      <alignment horizontal="left" vertical="center"/>
      <protection locked="0"/>
    </xf>
    <xf numFmtId="0" fontId="3" fillId="3" borderId="7" xfId="1" applyNumberFormat="1" applyFont="1" applyFill="1" applyBorder="1" applyAlignment="1" applyProtection="1">
      <alignment horizontal="left" vertical="center"/>
      <protection locked="0"/>
    </xf>
    <xf numFmtId="1" fontId="0" fillId="0" borderId="7" xfId="0" applyNumberFormat="1" applyFont="1" applyBorder="1" applyAlignment="1">
      <alignment vertic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65" fontId="3" fillId="3" borderId="5" xfId="1" applyNumberFormat="1" applyFont="1" applyFill="1" applyBorder="1" applyAlignment="1" applyProtection="1">
      <alignment horizontal="left" vertical="center"/>
      <protection locked="0"/>
    </xf>
    <xf numFmtId="165" fontId="0" fillId="0" borderId="6" xfId="0" applyNumberFormat="1" applyFont="1" applyBorder="1" applyAlignment="1">
      <alignment horizontal="left" vertical="center"/>
    </xf>
    <xf numFmtId="165" fontId="0" fillId="0" borderId="7" xfId="0" applyNumberFormat="1" applyFont="1" applyBorder="1" applyAlignment="1">
      <alignment horizontal="left" vertical="center"/>
    </xf>
    <xf numFmtId="0" fontId="5" fillId="2" borderId="1" xfId="1" applyFont="1" applyAlignment="1">
      <alignment horizontal="center"/>
    </xf>
    <xf numFmtId="0" fontId="8" fillId="2" borderId="1" xfId="1" applyFont="1" applyAlignment="1">
      <alignment horizontal="center" vertical="center"/>
    </xf>
    <xf numFmtId="165" fontId="3" fillId="3" borderId="6" xfId="1" applyNumberFormat="1" applyFont="1" applyFill="1" applyBorder="1" applyAlignment="1" applyProtection="1">
      <alignment horizontal="left" vertical="center"/>
      <protection locked="0"/>
    </xf>
    <xf numFmtId="165" fontId="0" fillId="0" borderId="7" xfId="0" applyNumberFormat="1" applyFont="1" applyBorder="1" applyAlignment="1">
      <alignment vertical="center"/>
    </xf>
    <xf numFmtId="2" fontId="3" fillId="3" borderId="5" xfId="1" applyNumberFormat="1" applyFont="1" applyFill="1" applyBorder="1" applyAlignment="1" applyProtection="1">
      <alignment horizontal="left" vertical="center"/>
      <protection locked="0"/>
    </xf>
    <xf numFmtId="2" fontId="3" fillId="3" borderId="6" xfId="1" applyNumberFormat="1" applyFont="1" applyFill="1" applyBorder="1" applyAlignment="1" applyProtection="1">
      <alignment horizontal="left" vertical="center"/>
      <protection locked="0"/>
    </xf>
    <xf numFmtId="2" fontId="3" fillId="3" borderId="7" xfId="1" applyNumberFormat="1" applyFont="1" applyFill="1" applyBorder="1" applyAlignment="1" applyProtection="1">
      <alignment horizontal="left" vertical="center"/>
      <protection locked="0"/>
    </xf>
    <xf numFmtId="165" fontId="3" fillId="3" borderId="7" xfId="1" applyNumberFormat="1" applyFont="1" applyFill="1" applyBorder="1" applyAlignment="1" applyProtection="1">
      <alignment horizontal="left" vertical="center"/>
      <protection locked="0"/>
    </xf>
    <xf numFmtId="167" fontId="3" fillId="3" borderId="5" xfId="1" applyNumberFormat="1" applyFont="1" applyFill="1" applyBorder="1" applyAlignment="1" applyProtection="1">
      <alignment horizontal="left" vertical="center"/>
      <protection locked="0"/>
    </xf>
    <xf numFmtId="167" fontId="3" fillId="3" borderId="6" xfId="1" applyNumberFormat="1" applyFont="1" applyFill="1" applyBorder="1" applyAlignment="1" applyProtection="1">
      <alignment horizontal="left" vertical="center"/>
      <protection locked="0"/>
    </xf>
    <xf numFmtId="167" fontId="3" fillId="3" borderId="7" xfId="1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3" fillId="4" borderId="9" xfId="1" applyFont="1" applyFill="1" applyBorder="1" applyAlignment="1" applyProtection="1">
      <alignment horizontal="left" vertical="center"/>
      <protection locked="0"/>
    </xf>
    <xf numFmtId="0" fontId="0" fillId="4" borderId="6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7" borderId="0" xfId="0" applyFill="1"/>
    <xf numFmtId="165" fontId="0" fillId="0" borderId="7" xfId="0" applyNumberFormat="1" applyBorder="1" applyAlignment="1">
      <alignment vertical="center"/>
    </xf>
    <xf numFmtId="0" fontId="0" fillId="6" borderId="3" xfId="0" applyFill="1" applyBorder="1"/>
    <xf numFmtId="0" fontId="0" fillId="6" borderId="4" xfId="0" applyFill="1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NumberFormat="1" applyBorder="1" applyAlignment="1">
      <alignment horizontal="left" vertical="center"/>
    </xf>
    <xf numFmtId="0" fontId="0" fillId="0" borderId="7" xfId="0" applyNumberFormat="1" applyBorder="1" applyAlignment="1">
      <alignment horizontal="left" vertical="center"/>
    </xf>
    <xf numFmtId="165" fontId="0" fillId="0" borderId="6" xfId="0" applyNumberFormat="1" applyBorder="1" applyAlignment="1">
      <alignment horizontal="left" vertical="center"/>
    </xf>
    <xf numFmtId="165" fontId="0" fillId="0" borderId="7" xfId="0" applyNumberFormat="1" applyBorder="1" applyAlignment="1">
      <alignment horizontal="left" vertical="center"/>
    </xf>
    <xf numFmtId="1" fontId="0" fillId="0" borderId="7" xfId="0" applyNumberFormat="1" applyBorder="1" applyAlignment="1">
      <alignment vertical="center"/>
    </xf>
    <xf numFmtId="0" fontId="3" fillId="3" borderId="5" xfId="1" quotePrefix="1" applyFont="1" applyFill="1" applyBorder="1" applyAlignment="1" applyProtection="1">
      <alignment horizontal="left" vertical="center"/>
      <protection locked="0"/>
    </xf>
    <xf numFmtId="0" fontId="16" fillId="2" borderId="2" xfId="1" applyFont="1" applyBorder="1" applyAlignment="1" applyProtection="1">
      <alignment horizontal="left"/>
    </xf>
    <xf numFmtId="0" fontId="16" fillId="2" borderId="3" xfId="1" applyFont="1" applyBorder="1" applyAlignment="1" applyProtection="1">
      <alignment horizontal="left"/>
    </xf>
    <xf numFmtId="0" fontId="16" fillId="2" borderId="4" xfId="1" applyFont="1" applyBorder="1" applyAlignment="1" applyProtection="1">
      <alignment horizontal="left"/>
    </xf>
    <xf numFmtId="169" fontId="3" fillId="3" borderId="5" xfId="1" applyNumberFormat="1" applyFont="1" applyFill="1" applyBorder="1" applyAlignment="1" applyProtection="1">
      <alignment horizontal="left" vertical="center"/>
    </xf>
    <xf numFmtId="169" fontId="3" fillId="3" borderId="6" xfId="1" applyNumberFormat="1" applyFont="1" applyFill="1" applyBorder="1" applyAlignment="1" applyProtection="1">
      <alignment horizontal="left" vertical="center"/>
    </xf>
    <xf numFmtId="169" fontId="0" fillId="0" borderId="7" xfId="0" applyNumberFormat="1" applyBorder="1" applyAlignment="1" applyProtection="1">
      <alignment vertical="center"/>
    </xf>
    <xf numFmtId="172" fontId="12" fillId="5" borderId="15" xfId="0" applyNumberFormat="1" applyFont="1" applyFill="1" applyBorder="1" applyAlignment="1">
      <alignment horizontal="left" vertical="top" indent="1"/>
    </xf>
    <xf numFmtId="172" fontId="3" fillId="3" borderId="5" xfId="1" applyNumberFormat="1" applyFont="1" applyFill="1" applyBorder="1" applyAlignment="1" applyProtection="1">
      <alignment horizontal="left" vertical="center"/>
    </xf>
    <xf numFmtId="172" fontId="3" fillId="3" borderId="6" xfId="1" applyNumberFormat="1" applyFont="1" applyFill="1" applyBorder="1" applyAlignment="1" applyProtection="1">
      <alignment horizontal="left" vertical="center"/>
    </xf>
    <xf numFmtId="172" fontId="3" fillId="3" borderId="7" xfId="1" applyNumberFormat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4" fillId="2" borderId="8" xfId="1" applyFont="1" applyBorder="1" applyAlignment="1" applyProtection="1">
      <alignment horizontal="left"/>
    </xf>
    <xf numFmtId="0" fontId="4" fillId="2" borderId="9" xfId="1" applyFont="1" applyBorder="1" applyAlignment="1" applyProtection="1">
      <alignment horizontal="left"/>
    </xf>
    <xf numFmtId="0" fontId="17" fillId="6" borderId="9" xfId="0" applyFont="1" applyFill="1" applyBorder="1" applyAlignment="1" applyProtection="1">
      <alignment horizontal="left"/>
    </xf>
    <xf numFmtId="0" fontId="17" fillId="6" borderId="10" xfId="0" applyFont="1" applyFill="1" applyBorder="1" applyAlignment="1" applyProtection="1">
      <alignment horizontal="left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12" fillId="7" borderId="24" xfId="0" applyFont="1" applyFill="1" applyBorder="1" applyAlignment="1">
      <alignment horizontal="right" vertical="top" indent="2"/>
    </xf>
    <xf numFmtId="0" fontId="12" fillId="7" borderId="23" xfId="0" applyFont="1" applyFill="1" applyBorder="1" applyAlignment="1">
      <alignment horizontal="right" vertical="top" indent="2"/>
    </xf>
    <xf numFmtId="0" fontId="0" fillId="7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right" vertical="top" indent="1"/>
    </xf>
    <xf numFmtId="0" fontId="0" fillId="0" borderId="0" xfId="0" applyFill="1" applyBorder="1"/>
    <xf numFmtId="0" fontId="12" fillId="0" borderId="0" xfId="0" applyFont="1" applyFill="1" applyBorder="1" applyAlignment="1">
      <alignment horizontal="right" vertical="center" indent="1"/>
    </xf>
    <xf numFmtId="0" fontId="0" fillId="7" borderId="12" xfId="0" applyFont="1" applyFill="1" applyBorder="1"/>
    <xf numFmtId="0" fontId="0" fillId="0" borderId="12" xfId="0" applyFill="1" applyBorder="1"/>
    <xf numFmtId="164" fontId="12" fillId="0" borderId="0" xfId="0" applyNumberFormat="1" applyFont="1" applyFill="1" applyBorder="1" applyAlignment="1">
      <alignment horizontal="left" vertical="center" indent="1"/>
    </xf>
    <xf numFmtId="170" fontId="12" fillId="0" borderId="0" xfId="0" applyNumberFormat="1" applyFont="1" applyFill="1" applyBorder="1" applyAlignment="1">
      <alignment horizontal="left" vertical="center" indent="1"/>
    </xf>
    <xf numFmtId="18" fontId="12" fillId="0" borderId="0" xfId="0" applyNumberFormat="1" applyFont="1" applyFill="1" applyBorder="1" applyAlignment="1">
      <alignment horizontal="left" vertical="top" indent="1"/>
    </xf>
    <xf numFmtId="0" fontId="12" fillId="0" borderId="0" xfId="0" applyFont="1" applyFill="1" applyBorder="1" applyAlignment="1" applyProtection="1">
      <alignment horizontal="left" vertical="center" indent="1"/>
    </xf>
    <xf numFmtId="0" fontId="12" fillId="7" borderId="11" xfId="0" applyFont="1" applyFill="1" applyBorder="1" applyAlignment="1">
      <alignment horizontal="right" vertical="top" indent="1"/>
    </xf>
    <xf numFmtId="172" fontId="12" fillId="5" borderId="11" xfId="0" applyNumberFormat="1" applyFont="1" applyFill="1" applyBorder="1" applyAlignment="1">
      <alignment horizontal="left" vertical="top" indent="1"/>
    </xf>
    <xf numFmtId="0" fontId="3" fillId="8" borderId="11" xfId="1" applyFont="1" applyFill="1" applyBorder="1" applyAlignment="1" applyProtection="1">
      <alignment horizontal="left" vertical="center" indent="1"/>
      <protection locked="0"/>
    </xf>
    <xf numFmtId="18" fontId="3" fillId="8" borderId="11" xfId="1" applyNumberFormat="1" applyFont="1" applyFill="1" applyBorder="1" applyAlignment="1" applyProtection="1">
      <alignment horizontal="left" vertical="center" indent="1"/>
      <protection locked="0"/>
    </xf>
    <xf numFmtId="0" fontId="12" fillId="5" borderId="11" xfId="0" applyFont="1" applyFill="1" applyBorder="1" applyAlignment="1">
      <alignment horizontal="left" vertical="top" indent="1"/>
    </xf>
    <xf numFmtId="171" fontId="12" fillId="5" borderId="11" xfId="0" applyNumberFormat="1" applyFont="1" applyFill="1" applyBorder="1" applyAlignment="1">
      <alignment horizontal="left" vertical="top" indent="1"/>
    </xf>
    <xf numFmtId="0" fontId="12" fillId="7" borderId="15" xfId="0" applyFont="1" applyFill="1" applyBorder="1" applyAlignment="1">
      <alignment horizontal="right" vertical="top" indent="2"/>
    </xf>
    <xf numFmtId="0" fontId="12" fillId="5" borderId="11" xfId="0" applyNumberFormat="1" applyFont="1" applyFill="1" applyBorder="1" applyAlignment="1">
      <alignment horizontal="left" vertical="top" indent="1"/>
    </xf>
    <xf numFmtId="0" fontId="12" fillId="5" borderId="11" xfId="0" applyFont="1" applyFill="1" applyBorder="1" applyAlignment="1">
      <alignment horizontal="left" vertical="top" wrapText="1" indent="1"/>
    </xf>
  </cellXfs>
  <cellStyles count="2">
    <cellStyle name="Normal" xfId="0" builtinId="0"/>
    <cellStyle name="Note" xfId="1" builtinId="1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m/d/yy;@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relative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relative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9" formatCode="0000\-00\-00"/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left" vertical="top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m/d/yy;@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relative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0" relative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9" formatCode="0000\-00\-00"/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  <color rgb="FFFFFF99"/>
      <color rgb="FFB1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458205</xdr:colOff>
      <xdr:row>1</xdr:row>
      <xdr:rowOff>192168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B31CB-8294-4A43-A77D-DC2C6C9C5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401055" cy="36361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48</xdr:row>
      <xdr:rowOff>31750</xdr:rowOff>
    </xdr:from>
    <xdr:to>
      <xdr:col>0</xdr:col>
      <xdr:colOff>426455</xdr:colOff>
      <xdr:row>49</xdr:row>
      <xdr:rowOff>191533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914F14-E85F-4FE2-AE64-0B4969A1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451850"/>
          <a:ext cx="383593" cy="349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458205</xdr:colOff>
      <xdr:row>1</xdr:row>
      <xdr:rowOff>192168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DC8D00-DCF0-47E1-BF1B-4120601C7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401055" cy="36361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49</xdr:row>
      <xdr:rowOff>31750</xdr:rowOff>
    </xdr:from>
    <xdr:to>
      <xdr:col>0</xdr:col>
      <xdr:colOff>424550</xdr:colOff>
      <xdr:row>50</xdr:row>
      <xdr:rowOff>191533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3266E6-3494-49E0-AF54-3ADB4FD8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642350"/>
          <a:ext cx="375655" cy="359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458205</xdr:colOff>
      <xdr:row>1</xdr:row>
      <xdr:rowOff>192168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DEE4D3-B824-4F72-AB30-E877B5AF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401055" cy="36361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49</xdr:row>
      <xdr:rowOff>31750</xdr:rowOff>
    </xdr:from>
    <xdr:to>
      <xdr:col>0</xdr:col>
      <xdr:colOff>426455</xdr:colOff>
      <xdr:row>50</xdr:row>
      <xdr:rowOff>191533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34360-C91B-4ED1-AAF2-9308BAF1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642350"/>
          <a:ext cx="375655" cy="3598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95BAB1-D907-44DD-A9A5-AB803DD4139C}" name="proj_Info" displayName="proj_Info" ref="B3:C9" headerRowCount="0" totalsRowShown="0" headerRowDxfId="52" headerRowBorderDxfId="51" tableBorderDxfId="50" totalsRowBorderDxfId="49">
  <tableColumns count="2">
    <tableColumn id="1" xr3:uid="{3EFDE3A8-7A02-44FF-B44A-56EEFD8EA646}" name="Column1" headerRowDxfId="48" dataDxfId="47"/>
    <tableColumn id="2" xr3:uid="{B4B8CA0E-F6A9-44C7-A1C4-29C307B51A8C}" name="Column2" headerRowDxfId="46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7B550A-056B-4851-9E3A-07BBF346DD74}" name="conc_Mix" displayName="conc_Mix" ref="B12:C41" headerRowCount="0" totalsRowShown="0" headerRowDxfId="44" headerRowBorderDxfId="43" tableBorderDxfId="42" totalsRowBorderDxfId="41">
  <tableColumns count="2">
    <tableColumn id="1" xr3:uid="{3C6FB98A-B0D9-4515-9E0F-4BEDAFB4E402}" name="Column1" headerRowDxfId="40" dataDxfId="39"/>
    <tableColumn id="2" xr3:uid="{3EC4D6CB-CFF5-490A-B667-43E643768E62}" name="Column2" headerRowDxfId="38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81830E-246B-4E62-B1E1-25B969DC4C92}" name="batch_Ticket" displayName="batch_Ticket" ref="B3:C19" headerRowCount="0" totalsRowShown="0" headerRowBorderDxfId="36" tableBorderDxfId="35" totalsRowBorderDxfId="34">
  <tableColumns count="2">
    <tableColumn id="1" xr3:uid="{CC2351BF-AEB0-4E3E-9A83-BE4FD0D8E070}" name="Column1" headerRowDxfId="33" dataDxfId="32"/>
    <tableColumn id="2" xr3:uid="{AEC4DFBE-C457-4226-A2DC-16D9F833304B}" name="Column2" headerRowDxfId="31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CAC4EC-621D-4FB6-968A-F3EBB431E4B6}" name="test_Results" displayName="test_Results" ref="B3:C18" headerRowCount="0" totalsRowShown="0" headerRowBorderDxfId="29" tableBorderDxfId="28" totalsRowBorderDxfId="27">
  <tableColumns count="2">
    <tableColumn id="1" xr3:uid="{EEC68380-7DB7-4EE0-A154-92610F128EC1}" name="Column1" headerRowDxfId="26" dataDxfId="25"/>
    <tableColumn id="2" xr3:uid="{B9E0E698-E905-498C-9D95-9DC325835BAB}" name="Column2" headerRowDxfId="24" dataDxfId="2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FE4918-4163-48FC-BCAB-76A46D9441EA}" name="proj_Info8" displayName="proj_Info8" ref="B3:C9" headerRowCount="0" totalsRowShown="0" headerRowDxfId="22" headerRowBorderDxfId="20" tableBorderDxfId="21" totalsRowBorderDxfId="19">
  <tableColumns count="2">
    <tableColumn id="1" xr3:uid="{8D7ACC10-A634-4DA0-91CA-2F3CB2F576F7}" name="Column1" headerRowDxfId="18" dataDxfId="17"/>
    <tableColumn id="2" xr3:uid="{73C7BF1C-B2B4-4A2A-89A5-985945F08B9B}" name="Column2" headerRowDxfId="16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F01418-8A37-428C-8C1A-B073872F4977}" name="conc_Mix11" displayName="conc_Mix11" ref="B12:C41" headerRowCount="0" totalsRowShown="0" headerRowDxfId="14" headerRowBorderDxfId="12" tableBorderDxfId="13" totalsRowBorderDxfId="11">
  <tableColumns count="2">
    <tableColumn id="1" xr3:uid="{0171BBFA-D8EF-439A-B04B-F9C92A209BF0}" name="Column1" headerRowDxfId="10" dataDxfId="9"/>
    <tableColumn id="2" xr3:uid="{7E75E9AE-FFA0-4C9E-A4A6-E6F0C5309075}" name="Column2" headerRowDxfId="8" dataDxfId="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4E711C-C97C-4D2A-97F5-CCA58D0964B7}" name="batch_Ticket161819" displayName="batch_Ticket161819" ref="B47:C63" headerRowCount="0" totalsRowShown="0" headerRowBorderDxfId="5" tableBorderDxfId="6" totalsRowBorderDxfId="4">
  <tableColumns count="2">
    <tableColumn id="1" xr3:uid="{E55213F4-2B01-45F0-AF7B-6560CF05C4DE}" name="Column1" headerRowDxfId="3" dataDxfId="2"/>
    <tableColumn id="2" xr3:uid="{EADB7BCA-3779-4D3F-AC54-029F253D36E1}" name="Column2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7AC0-EC30-4DCA-8D80-BDA5845CCF56}">
  <sheetPr>
    <tabColor rgb="FFFFC000"/>
  </sheetPr>
  <dimension ref="B2:O15"/>
  <sheetViews>
    <sheetView tabSelected="1" workbookViewId="0">
      <selection activeCell="B14" sqref="B14:O14"/>
    </sheetView>
  </sheetViews>
  <sheetFormatPr defaultRowHeight="14.4" x14ac:dyDescent="0.3"/>
  <cols>
    <col min="1" max="1" width="4.33203125" customWidth="1"/>
    <col min="15" max="15" width="12.44140625" customWidth="1"/>
  </cols>
  <sheetData>
    <row r="2" spans="2:15" ht="21" x14ac:dyDescent="0.4">
      <c r="B2" s="90" t="s">
        <v>136</v>
      </c>
      <c r="C2" s="91"/>
      <c r="D2" s="25"/>
      <c r="E2" s="25"/>
      <c r="F2" s="25"/>
      <c r="G2" s="25"/>
      <c r="H2" s="25"/>
      <c r="I2" s="25"/>
      <c r="J2" s="25"/>
      <c r="K2" s="26"/>
      <c r="L2" s="26"/>
      <c r="M2" s="18"/>
      <c r="N2" s="18"/>
      <c r="O2" s="19"/>
    </row>
    <row r="3" spans="2:15" x14ac:dyDescent="0.3">
      <c r="B3" s="27"/>
      <c r="C3" s="28"/>
      <c r="D3" s="28"/>
      <c r="E3" s="28"/>
      <c r="F3" s="28"/>
      <c r="G3" s="28"/>
      <c r="H3" s="28"/>
      <c r="I3" s="28"/>
      <c r="J3" s="28"/>
      <c r="K3" s="29"/>
      <c r="L3" s="29"/>
      <c r="M3" s="20"/>
      <c r="N3" s="20"/>
      <c r="O3" s="21"/>
    </row>
    <row r="4" spans="2:15" ht="15.6" x14ac:dyDescent="0.3">
      <c r="B4" s="30" t="s">
        <v>182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2:15" s="9" customFormat="1" ht="15.6" x14ac:dyDescent="0.3">
      <c r="B5" s="92" t="s">
        <v>183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</row>
    <row r="6" spans="2:15" s="9" customFormat="1" ht="15.6" x14ac:dyDescent="0.3"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15" x14ac:dyDescent="0.3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6" x14ac:dyDescent="0.3">
      <c r="B8" s="92" t="s">
        <v>138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</row>
    <row r="9" spans="2:15" ht="15.6" x14ac:dyDescent="0.3">
      <c r="B9" s="92" t="s">
        <v>139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</row>
    <row r="10" spans="2:15" ht="15.6" x14ac:dyDescent="0.3">
      <c r="B10" s="92" t="s">
        <v>137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</row>
    <row r="11" spans="2:15" ht="15.6" x14ac:dyDescent="0.3">
      <c r="B11" s="92" t="s">
        <v>155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  <row r="12" spans="2:15" ht="15.6" x14ac:dyDescent="0.3">
      <c r="B12" s="95" t="s">
        <v>154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</row>
    <row r="13" spans="2:15" x14ac:dyDescent="0.3"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</row>
    <row r="14" spans="2:15" x14ac:dyDescent="0.3">
      <c r="B14" s="98" t="s">
        <v>191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</row>
    <row r="15" spans="2:15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mergeCells count="11">
    <mergeCell ref="B14:O14"/>
    <mergeCell ref="B6:O6"/>
    <mergeCell ref="B7:O7"/>
    <mergeCell ref="B8:O8"/>
    <mergeCell ref="B9:O9"/>
    <mergeCell ref="B10:O10"/>
    <mergeCell ref="B2:C2"/>
    <mergeCell ref="B5:O5"/>
    <mergeCell ref="B11:O11"/>
    <mergeCell ref="B12:O12"/>
    <mergeCell ref="B13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5465-D404-4F90-A0B8-EABF13CDA74D}">
  <sheetPr>
    <tabColor rgb="FFFFFF00"/>
  </sheetPr>
  <dimension ref="A1:G44"/>
  <sheetViews>
    <sheetView workbookViewId="0">
      <selection activeCell="G19" sqref="G19"/>
    </sheetView>
  </sheetViews>
  <sheetFormatPr defaultRowHeight="14.4" x14ac:dyDescent="0.3"/>
  <cols>
    <col min="1" max="1" width="3.6640625" style="9" customWidth="1"/>
    <col min="2" max="2" width="36.33203125" customWidth="1"/>
    <col min="3" max="3" width="39.109375" bestFit="1" customWidth="1"/>
    <col min="6" max="6" width="10.6640625" bestFit="1" customWidth="1"/>
  </cols>
  <sheetData>
    <row r="1" spans="1:7" s="9" customFormat="1" x14ac:dyDescent="0.3">
      <c r="A1" s="31"/>
      <c r="B1" s="31"/>
      <c r="C1" s="31"/>
      <c r="D1" s="31"/>
      <c r="E1" s="31"/>
      <c r="F1" s="31"/>
      <c r="G1" s="31"/>
    </row>
    <row r="2" spans="1:7" ht="18" x14ac:dyDescent="0.3">
      <c r="A2" s="31"/>
      <c r="B2" s="104" t="s">
        <v>90</v>
      </c>
      <c r="C2" s="104"/>
      <c r="D2" s="31"/>
      <c r="E2" s="31"/>
      <c r="F2" s="37" t="s">
        <v>140</v>
      </c>
      <c r="G2" s="31"/>
    </row>
    <row r="3" spans="1:7" ht="15.6" x14ac:dyDescent="0.3">
      <c r="A3" s="31"/>
      <c r="B3" s="67" t="s">
        <v>2</v>
      </c>
      <c r="C3" s="69"/>
      <c r="D3" s="31"/>
      <c r="E3" s="31"/>
      <c r="F3" s="38" t="s">
        <v>141</v>
      </c>
      <c r="G3" s="31"/>
    </row>
    <row r="4" spans="1:7" ht="15.6" x14ac:dyDescent="0.3">
      <c r="A4" s="31"/>
      <c r="B4" s="44" t="s">
        <v>3</v>
      </c>
      <c r="C4" s="46"/>
      <c r="D4" s="31"/>
      <c r="E4" s="31"/>
      <c r="F4" s="31"/>
      <c r="G4" s="31"/>
    </row>
    <row r="5" spans="1:7" ht="15.6" x14ac:dyDescent="0.3">
      <c r="A5" s="31"/>
      <c r="B5" s="44" t="s">
        <v>4</v>
      </c>
      <c r="C5" s="46"/>
      <c r="D5" s="31"/>
      <c r="E5" s="31"/>
      <c r="F5" s="31"/>
      <c r="G5" s="31"/>
    </row>
    <row r="6" spans="1:7" s="9" customFormat="1" ht="15.6" x14ac:dyDescent="0.3">
      <c r="A6" s="36"/>
      <c r="B6" s="70" t="s">
        <v>192</v>
      </c>
      <c r="C6" s="46"/>
      <c r="D6" s="36"/>
      <c r="E6" s="36"/>
      <c r="F6" s="36"/>
      <c r="G6" s="36"/>
    </row>
    <row r="7" spans="1:7" ht="15.6" x14ac:dyDescent="0.3">
      <c r="A7" s="31"/>
      <c r="B7" s="44" t="s">
        <v>5</v>
      </c>
      <c r="C7" s="46"/>
      <c r="D7" s="31"/>
      <c r="E7" s="31"/>
      <c r="F7" s="31"/>
      <c r="G7" s="31"/>
    </row>
    <row r="8" spans="1:7" ht="15.6" x14ac:dyDescent="0.3">
      <c r="A8" s="31"/>
      <c r="B8" s="44" t="s">
        <v>117</v>
      </c>
      <c r="C8" s="46"/>
      <c r="D8" s="31"/>
      <c r="E8" s="31"/>
      <c r="F8" s="31"/>
      <c r="G8" s="31"/>
    </row>
    <row r="9" spans="1:7" s="2" customFormat="1" ht="15.6" x14ac:dyDescent="0.3">
      <c r="A9" s="31"/>
      <c r="B9" s="45" t="s">
        <v>120</v>
      </c>
      <c r="C9" s="57" t="s">
        <v>111</v>
      </c>
      <c r="D9" s="31"/>
      <c r="E9" s="31"/>
      <c r="F9" s="31"/>
      <c r="G9" s="31"/>
    </row>
    <row r="10" spans="1:7" x14ac:dyDescent="0.3">
      <c r="A10" s="31"/>
      <c r="B10" s="11"/>
      <c r="C10" s="11"/>
      <c r="D10" s="31"/>
      <c r="E10" s="31"/>
      <c r="F10" s="31"/>
      <c r="G10" s="31"/>
    </row>
    <row r="11" spans="1:7" ht="18" x14ac:dyDescent="0.3">
      <c r="A11" s="31"/>
      <c r="B11" s="104" t="s">
        <v>91</v>
      </c>
      <c r="C11" s="104"/>
      <c r="D11" s="31"/>
      <c r="E11" s="31"/>
      <c r="F11" s="31"/>
      <c r="G11" s="31"/>
    </row>
    <row r="12" spans="1:7" s="2" customFormat="1" ht="15.6" x14ac:dyDescent="0.3">
      <c r="A12" s="31"/>
      <c r="B12" s="67" t="s">
        <v>119</v>
      </c>
      <c r="C12" s="68"/>
      <c r="D12" s="31"/>
      <c r="E12" s="31"/>
      <c r="F12" s="31"/>
      <c r="G12" s="31"/>
    </row>
    <row r="13" spans="1:7" s="2" customFormat="1" ht="15.6" x14ac:dyDescent="0.3">
      <c r="A13" s="31"/>
      <c r="B13" s="44" t="s">
        <v>11</v>
      </c>
      <c r="C13" s="46"/>
      <c r="D13" s="31"/>
      <c r="E13" s="31"/>
      <c r="F13" s="31"/>
      <c r="G13" s="31"/>
    </row>
    <row r="14" spans="1:7" ht="15.6" x14ac:dyDescent="0.3">
      <c r="A14" s="31"/>
      <c r="B14" s="44" t="s">
        <v>14</v>
      </c>
      <c r="C14" s="46"/>
      <c r="D14" s="31"/>
      <c r="E14" s="31"/>
      <c r="F14" s="31"/>
      <c r="G14" s="31"/>
    </row>
    <row r="15" spans="1:7" ht="15.6" x14ac:dyDescent="0.3">
      <c r="A15" s="31"/>
      <c r="B15" s="44" t="s">
        <v>92</v>
      </c>
      <c r="C15" s="46"/>
      <c r="D15" s="31"/>
      <c r="E15" s="31"/>
      <c r="F15" s="31"/>
      <c r="G15" s="31"/>
    </row>
    <row r="16" spans="1:7" ht="15.6" x14ac:dyDescent="0.3">
      <c r="A16" s="31"/>
      <c r="B16" s="44" t="s">
        <v>19</v>
      </c>
      <c r="C16" s="46"/>
      <c r="D16" s="31"/>
      <c r="E16" s="31"/>
      <c r="F16" s="31"/>
      <c r="G16" s="31"/>
    </row>
    <row r="17" spans="1:7" s="2" customFormat="1" ht="15.6" x14ac:dyDescent="0.3">
      <c r="A17" s="31"/>
      <c r="B17" s="44" t="s">
        <v>112</v>
      </c>
      <c r="C17" s="46"/>
      <c r="D17" s="31"/>
      <c r="E17" s="31"/>
      <c r="F17" s="31"/>
      <c r="G17" s="31"/>
    </row>
    <row r="18" spans="1:7" ht="15.6" x14ac:dyDescent="0.3">
      <c r="A18" s="31"/>
      <c r="B18" s="44" t="s">
        <v>93</v>
      </c>
      <c r="C18" s="46"/>
      <c r="D18" s="31"/>
      <c r="E18" s="31"/>
      <c r="F18" s="31"/>
      <c r="G18" s="31"/>
    </row>
    <row r="19" spans="1:7" ht="15.6" x14ac:dyDescent="0.3">
      <c r="A19" s="31"/>
      <c r="B19" s="44" t="s">
        <v>23</v>
      </c>
      <c r="C19" s="46"/>
      <c r="D19" s="31"/>
      <c r="E19" s="31"/>
      <c r="F19" s="31"/>
      <c r="G19" s="31"/>
    </row>
    <row r="20" spans="1:7" s="2" customFormat="1" ht="15.6" x14ac:dyDescent="0.3">
      <c r="A20" s="31"/>
      <c r="B20" s="44" t="s">
        <v>113</v>
      </c>
      <c r="C20" s="46"/>
      <c r="D20" s="31"/>
      <c r="E20" s="31"/>
      <c r="F20" s="31"/>
      <c r="G20" s="31"/>
    </row>
    <row r="21" spans="1:7" ht="15.6" x14ac:dyDescent="0.3">
      <c r="A21" s="31"/>
      <c r="B21" s="44" t="s">
        <v>94</v>
      </c>
      <c r="C21" s="46"/>
      <c r="D21" s="31"/>
      <c r="E21" s="31"/>
      <c r="F21" s="31"/>
      <c r="G21" s="31"/>
    </row>
    <row r="22" spans="1:7" ht="15.6" x14ac:dyDescent="0.3">
      <c r="A22" s="31"/>
      <c r="B22" s="44" t="s">
        <v>26</v>
      </c>
      <c r="C22" s="46"/>
      <c r="D22" s="31"/>
      <c r="E22" s="31"/>
      <c r="F22" s="31"/>
      <c r="G22" s="31"/>
    </row>
    <row r="23" spans="1:7" s="2" customFormat="1" ht="15.6" x14ac:dyDescent="0.3">
      <c r="A23" s="31"/>
      <c r="B23" s="44" t="s">
        <v>114</v>
      </c>
      <c r="C23" s="46"/>
      <c r="D23" s="31"/>
      <c r="E23" s="31"/>
      <c r="F23" s="31"/>
      <c r="G23" s="31"/>
    </row>
    <row r="24" spans="1:7" ht="15.6" x14ac:dyDescent="0.3">
      <c r="A24" s="31"/>
      <c r="B24" s="44" t="s">
        <v>95</v>
      </c>
      <c r="C24" s="46"/>
      <c r="D24" s="31"/>
      <c r="E24" s="31"/>
      <c r="F24" s="31"/>
      <c r="G24" s="31"/>
    </row>
    <row r="25" spans="1:7" ht="15.6" x14ac:dyDescent="0.3">
      <c r="A25" s="31"/>
      <c r="B25" s="44" t="s">
        <v>151</v>
      </c>
      <c r="C25" s="46"/>
      <c r="D25" s="31"/>
      <c r="E25" s="31"/>
      <c r="F25" s="31"/>
      <c r="G25" s="31"/>
    </row>
    <row r="26" spans="1:7" ht="15.6" x14ac:dyDescent="0.3">
      <c r="A26" s="31"/>
      <c r="B26" s="44" t="s">
        <v>96</v>
      </c>
      <c r="C26" s="46"/>
      <c r="D26" s="31"/>
      <c r="E26" s="31"/>
      <c r="F26" s="31"/>
      <c r="G26" s="31"/>
    </row>
    <row r="27" spans="1:7" ht="15.6" x14ac:dyDescent="0.3">
      <c r="A27" s="31"/>
      <c r="B27" s="44" t="s">
        <v>152</v>
      </c>
      <c r="C27" s="46"/>
      <c r="D27" s="31"/>
      <c r="E27" s="31"/>
      <c r="F27" s="31"/>
      <c r="G27" s="31"/>
    </row>
    <row r="28" spans="1:7" ht="15.6" x14ac:dyDescent="0.3">
      <c r="A28" s="31"/>
      <c r="B28" s="44" t="s">
        <v>152</v>
      </c>
      <c r="C28" s="46"/>
      <c r="D28" s="31"/>
      <c r="E28" s="31"/>
      <c r="F28" s="31"/>
      <c r="G28" s="31"/>
    </row>
    <row r="29" spans="1:7" ht="15.6" x14ac:dyDescent="0.3">
      <c r="A29" s="31"/>
      <c r="B29" s="44" t="s">
        <v>157</v>
      </c>
      <c r="C29" s="46"/>
      <c r="D29" s="31"/>
      <c r="E29" s="31"/>
      <c r="F29" s="31"/>
      <c r="G29" s="31"/>
    </row>
    <row r="30" spans="1:7" ht="15.6" x14ac:dyDescent="0.3">
      <c r="A30" s="31"/>
      <c r="B30" s="44" t="s">
        <v>156</v>
      </c>
      <c r="C30" s="55"/>
      <c r="D30" s="31"/>
      <c r="E30" s="31"/>
      <c r="F30" s="31"/>
      <c r="G30" s="31"/>
    </row>
    <row r="31" spans="1:7" s="9" customFormat="1" ht="15.6" x14ac:dyDescent="0.3">
      <c r="A31" s="36"/>
      <c r="B31" s="44" t="s">
        <v>158</v>
      </c>
      <c r="C31" s="46"/>
      <c r="D31" s="36"/>
      <c r="E31" s="36"/>
      <c r="F31" s="36"/>
      <c r="G31" s="36"/>
    </row>
    <row r="32" spans="1:7" s="9" customFormat="1" ht="15.6" x14ac:dyDescent="0.3">
      <c r="A32" s="36"/>
      <c r="B32" s="44" t="s">
        <v>159</v>
      </c>
      <c r="C32" s="55"/>
      <c r="D32" s="36"/>
      <c r="E32" s="36"/>
      <c r="F32" s="36"/>
      <c r="G32" s="36"/>
    </row>
    <row r="33" spans="1:7" ht="15.6" x14ac:dyDescent="0.3">
      <c r="A33" s="31"/>
      <c r="B33" s="44" t="s">
        <v>160</v>
      </c>
      <c r="C33" s="46"/>
      <c r="D33" s="31"/>
      <c r="E33" s="31"/>
      <c r="F33" s="31"/>
      <c r="G33" s="31"/>
    </row>
    <row r="34" spans="1:7" ht="15.6" x14ac:dyDescent="0.3">
      <c r="A34" s="31"/>
      <c r="B34" s="44" t="s">
        <v>161</v>
      </c>
      <c r="C34" s="55"/>
      <c r="D34" s="31"/>
      <c r="E34" s="31"/>
      <c r="F34" s="31"/>
      <c r="G34" s="31"/>
    </row>
    <row r="35" spans="1:7" s="2" customFormat="1" ht="15.6" x14ac:dyDescent="0.3">
      <c r="A35" s="31"/>
      <c r="B35" s="44" t="s">
        <v>162</v>
      </c>
      <c r="C35" s="46"/>
      <c r="D35" s="31"/>
      <c r="E35" s="31"/>
      <c r="F35" s="31"/>
      <c r="G35" s="31"/>
    </row>
    <row r="36" spans="1:7" s="2" customFormat="1" ht="15.6" x14ac:dyDescent="0.3">
      <c r="A36" s="31"/>
      <c r="B36" s="44" t="s">
        <v>163</v>
      </c>
      <c r="C36" s="55"/>
      <c r="D36" s="31"/>
      <c r="E36" s="31"/>
      <c r="F36" s="31"/>
      <c r="G36" s="31"/>
    </row>
    <row r="37" spans="1:7" s="9" customFormat="1" ht="15.6" x14ac:dyDescent="0.3">
      <c r="A37" s="36"/>
      <c r="B37" s="44" t="s">
        <v>164</v>
      </c>
      <c r="C37" s="46"/>
      <c r="D37" s="36"/>
      <c r="E37" s="36"/>
      <c r="F37" s="36"/>
      <c r="G37" s="36"/>
    </row>
    <row r="38" spans="1:7" s="9" customFormat="1" ht="15.6" x14ac:dyDescent="0.3">
      <c r="A38" s="36"/>
      <c r="B38" s="44" t="s">
        <v>165</v>
      </c>
      <c r="C38" s="55"/>
      <c r="D38" s="36"/>
      <c r="E38" s="36"/>
      <c r="F38" s="36"/>
      <c r="G38" s="36"/>
    </row>
    <row r="39" spans="1:7" s="9" customFormat="1" ht="15.6" x14ac:dyDescent="0.3">
      <c r="A39" s="88"/>
      <c r="B39" s="312" t="s">
        <v>200</v>
      </c>
      <c r="C39" s="46"/>
      <c r="D39" s="88"/>
      <c r="E39" s="88"/>
      <c r="F39" s="88"/>
      <c r="G39" s="88"/>
    </row>
    <row r="40" spans="1:7" ht="15.6" x14ac:dyDescent="0.3">
      <c r="A40" s="31"/>
      <c r="B40" s="53" t="s">
        <v>97</v>
      </c>
      <c r="C40" s="46"/>
      <c r="D40" s="31"/>
      <c r="E40" s="31"/>
      <c r="F40" s="31"/>
      <c r="G40" s="31"/>
    </row>
    <row r="41" spans="1:7" ht="15.6" x14ac:dyDescent="0.3">
      <c r="A41" s="31"/>
      <c r="B41" s="54" t="s">
        <v>204</v>
      </c>
      <c r="C41" s="56"/>
      <c r="D41" s="31"/>
      <c r="E41" s="31"/>
      <c r="F41" s="31"/>
      <c r="G41" s="31"/>
    </row>
    <row r="42" spans="1:7" x14ac:dyDescent="0.3">
      <c r="A42" s="31"/>
      <c r="B42" s="11"/>
      <c r="C42" s="11"/>
      <c r="D42" s="31"/>
      <c r="E42" s="31"/>
      <c r="F42" s="31"/>
      <c r="G42" s="31"/>
    </row>
    <row r="43" spans="1:7" x14ac:dyDescent="0.3">
      <c r="A43" s="31"/>
      <c r="B43" s="31"/>
      <c r="C43" s="31"/>
      <c r="D43" s="31"/>
      <c r="E43" s="31"/>
      <c r="F43" s="31"/>
      <c r="G43" s="31"/>
    </row>
    <row r="44" spans="1:7" x14ac:dyDescent="0.3">
      <c r="A44" s="31"/>
      <c r="B44" s="31"/>
      <c r="C44" s="31"/>
      <c r="D44" s="31"/>
      <c r="E44" s="31"/>
      <c r="F44" s="31"/>
      <c r="G44" s="31"/>
    </row>
  </sheetData>
  <mergeCells count="2">
    <mergeCell ref="B2:C2"/>
    <mergeCell ref="B11:C11"/>
  </mergeCells>
  <dataValidations count="6">
    <dataValidation type="list" allowBlank="1" showInputMessage="1" showErrorMessage="1" sqref="C9" xr:uid="{DE3FF103-550A-4D85-A9EB-D620561D7F5B}">
      <formula1>"SW Region-Madison, SW Region-La Crosse, SE Region, NE Reigon, NC Region-Wisconsin Rapids, NC Region-Rhinelander, NW Region-Eau Claire, NW Region-Superior, Central Office, Consultant (Lab), Other (Remarks)"</formula1>
    </dataValidation>
    <dataValidation allowBlank="1" showInputMessage="1" showErrorMessage="1" promptTitle="Include unique identifier(s)" prompt="ex. &quot;Wissota Rugby Sand &amp; Gravel 55-66-021-PIT&quot;" sqref="C29 C33 C35 C31 C37" xr:uid="{0B388B40-1DF3-4201-8673-12AF5ED5E241}"/>
    <dataValidation allowBlank="1" showInputMessage="1" showErrorMessage="1" promptTitle="223 Test" prompt="test number" sqref="C30 C32" xr:uid="{306EF6F0-26C5-431C-BE0D-E2F9C7F6FF80}"/>
    <dataValidation allowBlank="1" showInputMessage="1" showErrorMessage="1" promptTitle="225 Test" prompt="test number" sqref="C34 C36 C38" xr:uid="{C3AA2AB3-A774-4DDD-946F-C9879D28230D}"/>
    <dataValidation allowBlank="1" showInputMessage="1" showErrorMessage="1" promptTitle="Include contractor MRS ID" prompt="ex. &quot;GEO001. 173-132-71-2025&quot;" sqref="C12" xr:uid="{B3FE3225-A5EE-4305-9082-7446F1729B36}"/>
    <dataValidation allowBlank="1" showInputMessage="1" showErrorMessage="1" promptTitle="Numbers Only" prompt="dashes will infill automatically" sqref="C3" xr:uid="{C48F819A-D99A-4304-A648-A1020C283497}"/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51A0-CC9F-424C-A9A7-223E8E542581}">
  <sheetPr>
    <tabColor rgb="FFFFFF00"/>
  </sheetPr>
  <dimension ref="A1:G30"/>
  <sheetViews>
    <sheetView zoomScaleNormal="100" workbookViewId="0">
      <selection activeCell="C3" sqref="C3:C19"/>
    </sheetView>
  </sheetViews>
  <sheetFormatPr defaultRowHeight="14.4" x14ac:dyDescent="0.3"/>
  <cols>
    <col min="1" max="1" width="4.33203125" style="9" customWidth="1"/>
    <col min="2" max="2" width="39.109375" customWidth="1"/>
    <col min="3" max="3" width="26.33203125" customWidth="1"/>
    <col min="6" max="6" width="10.6640625" bestFit="1" customWidth="1"/>
  </cols>
  <sheetData>
    <row r="1" spans="1:7" s="9" customFormat="1" x14ac:dyDescent="0.3">
      <c r="A1" s="31"/>
      <c r="B1" s="31"/>
      <c r="C1" s="31"/>
      <c r="D1" s="31"/>
      <c r="E1" s="11"/>
      <c r="F1" s="11"/>
      <c r="G1" s="11"/>
    </row>
    <row r="2" spans="1:7" ht="18" x14ac:dyDescent="0.3">
      <c r="A2" s="31"/>
      <c r="B2" s="104" t="s">
        <v>98</v>
      </c>
      <c r="C2" s="104"/>
      <c r="D2" s="31"/>
      <c r="E2" s="11"/>
      <c r="F2" s="37" t="s">
        <v>140</v>
      </c>
      <c r="G2" s="11"/>
    </row>
    <row r="3" spans="1:7" s="2" customFormat="1" ht="15.6" x14ac:dyDescent="0.3">
      <c r="A3" s="31"/>
      <c r="B3" s="53" t="s">
        <v>12</v>
      </c>
      <c r="C3" s="71"/>
      <c r="D3" s="31"/>
      <c r="E3" s="11"/>
      <c r="F3" s="38" t="s">
        <v>141</v>
      </c>
      <c r="G3" s="11"/>
    </row>
    <row r="4" spans="1:7" ht="15.6" x14ac:dyDescent="0.3">
      <c r="A4" s="31"/>
      <c r="B4" s="53" t="s">
        <v>99</v>
      </c>
      <c r="C4" s="72"/>
      <c r="D4" s="31"/>
      <c r="E4" s="11"/>
      <c r="F4" s="11"/>
      <c r="G4" s="11"/>
    </row>
    <row r="5" spans="1:7" ht="15.6" x14ac:dyDescent="0.3">
      <c r="A5" s="31"/>
      <c r="B5" s="44" t="s">
        <v>100</v>
      </c>
      <c r="C5" s="73"/>
      <c r="D5" s="31"/>
      <c r="E5" s="11"/>
      <c r="F5" s="11"/>
      <c r="G5" s="11"/>
    </row>
    <row r="6" spans="1:7" ht="15.6" x14ac:dyDescent="0.3">
      <c r="A6" s="31"/>
      <c r="B6" s="53" t="s">
        <v>101</v>
      </c>
      <c r="C6" s="60"/>
      <c r="D6" s="31"/>
      <c r="E6" s="11"/>
      <c r="F6" s="11"/>
      <c r="G6" s="11"/>
    </row>
    <row r="7" spans="1:7" ht="15.6" x14ac:dyDescent="0.3">
      <c r="A7" s="31"/>
      <c r="B7" s="53" t="s">
        <v>102</v>
      </c>
      <c r="C7" s="60"/>
      <c r="D7" s="31"/>
      <c r="E7" s="11"/>
      <c r="F7" s="11"/>
      <c r="G7" s="11"/>
    </row>
    <row r="8" spans="1:7" ht="15.6" x14ac:dyDescent="0.3">
      <c r="A8" s="31"/>
      <c r="B8" s="53" t="s">
        <v>103</v>
      </c>
      <c r="C8" s="60"/>
      <c r="D8" s="31"/>
      <c r="E8" s="11"/>
      <c r="F8" s="11"/>
      <c r="G8" s="11"/>
    </row>
    <row r="9" spans="1:7" ht="15.6" x14ac:dyDescent="0.3">
      <c r="A9" s="31"/>
      <c r="B9" s="53" t="s">
        <v>104</v>
      </c>
      <c r="C9" s="60"/>
      <c r="D9" s="31"/>
      <c r="E9" s="11"/>
      <c r="F9" s="11"/>
      <c r="G9" s="11"/>
    </row>
    <row r="10" spans="1:7" ht="15.6" x14ac:dyDescent="0.3">
      <c r="A10" s="31"/>
      <c r="B10" s="53" t="s">
        <v>105</v>
      </c>
      <c r="C10" s="60"/>
      <c r="D10" s="31"/>
      <c r="E10" s="11"/>
      <c r="F10" s="11"/>
      <c r="G10" s="11"/>
    </row>
    <row r="11" spans="1:7" ht="15.6" x14ac:dyDescent="0.3">
      <c r="A11" s="31"/>
      <c r="B11" s="53" t="s">
        <v>106</v>
      </c>
      <c r="C11" s="60"/>
      <c r="D11" s="31"/>
      <c r="E11" s="11"/>
      <c r="F11" s="11"/>
      <c r="G11" s="11"/>
    </row>
    <row r="12" spans="1:7" ht="15.6" x14ac:dyDescent="0.3">
      <c r="A12" s="31"/>
      <c r="B12" s="53" t="s">
        <v>107</v>
      </c>
      <c r="C12" s="60"/>
      <c r="D12" s="31"/>
      <c r="E12" s="11"/>
      <c r="F12" s="11"/>
      <c r="G12" s="11"/>
    </row>
    <row r="13" spans="1:7" ht="15.6" x14ac:dyDescent="0.3">
      <c r="A13" s="31"/>
      <c r="B13" s="53" t="s">
        <v>108</v>
      </c>
      <c r="C13" s="60"/>
      <c r="D13" s="31"/>
      <c r="E13" s="11"/>
      <c r="F13" s="11"/>
      <c r="G13" s="11"/>
    </row>
    <row r="14" spans="1:7" ht="15.6" x14ac:dyDescent="0.3">
      <c r="A14" s="31"/>
      <c r="B14" s="53" t="s">
        <v>195</v>
      </c>
      <c r="C14" s="60"/>
      <c r="D14" s="31"/>
      <c r="E14" s="11"/>
      <c r="F14" s="11"/>
      <c r="G14" s="11"/>
    </row>
    <row r="15" spans="1:7" s="9" customFormat="1" ht="15.6" x14ac:dyDescent="0.3">
      <c r="A15" s="84"/>
      <c r="B15" s="53" t="s">
        <v>196</v>
      </c>
      <c r="C15" s="60"/>
      <c r="D15" s="84"/>
      <c r="E15" s="85"/>
      <c r="F15" s="85"/>
      <c r="G15" s="85"/>
    </row>
    <row r="16" spans="1:7" ht="15.6" x14ac:dyDescent="0.3">
      <c r="A16" s="31"/>
      <c r="B16" s="53" t="s">
        <v>197</v>
      </c>
      <c r="C16" s="60"/>
      <c r="D16" s="31"/>
      <c r="E16" s="11"/>
      <c r="F16" s="11"/>
      <c r="G16" s="11"/>
    </row>
    <row r="17" spans="1:7" ht="15.6" x14ac:dyDescent="0.3">
      <c r="A17" s="31"/>
      <c r="B17" s="53" t="s">
        <v>198</v>
      </c>
      <c r="C17" s="60"/>
      <c r="D17" s="31"/>
      <c r="E17" s="11"/>
      <c r="F17" s="11"/>
      <c r="G17" s="11"/>
    </row>
    <row r="18" spans="1:7" s="9" customFormat="1" ht="15.6" x14ac:dyDescent="0.3">
      <c r="A18" s="84"/>
      <c r="B18" s="53" t="s">
        <v>199</v>
      </c>
      <c r="C18" s="60"/>
      <c r="D18" s="84"/>
      <c r="E18" s="85"/>
      <c r="F18" s="85"/>
      <c r="G18" s="85"/>
    </row>
    <row r="19" spans="1:7" ht="15.6" x14ac:dyDescent="0.3">
      <c r="A19" s="31"/>
      <c r="B19" s="54" t="s">
        <v>109</v>
      </c>
      <c r="C19" s="60"/>
      <c r="D19" s="31"/>
      <c r="E19" s="11"/>
      <c r="F19" s="11"/>
      <c r="G19" s="11"/>
    </row>
    <row r="20" spans="1:7" x14ac:dyDescent="0.3">
      <c r="A20" s="31"/>
      <c r="B20" s="11"/>
      <c r="C20" s="11"/>
      <c r="D20" s="31"/>
      <c r="E20" s="11"/>
      <c r="F20" s="11"/>
      <c r="G20" s="11"/>
    </row>
    <row r="21" spans="1:7" x14ac:dyDescent="0.3">
      <c r="A21" s="31"/>
      <c r="B21" s="31"/>
      <c r="C21" s="31"/>
      <c r="D21" s="31"/>
      <c r="E21" s="11"/>
      <c r="F21" s="11"/>
      <c r="G21" s="11"/>
    </row>
    <row r="22" spans="1:7" x14ac:dyDescent="0.3">
      <c r="A22" s="11"/>
      <c r="B22" s="11"/>
      <c r="C22" s="11"/>
      <c r="D22" s="11"/>
      <c r="E22" s="11"/>
      <c r="F22" s="11"/>
      <c r="G22" s="11"/>
    </row>
    <row r="23" spans="1:7" x14ac:dyDescent="0.3">
      <c r="A23" s="11"/>
      <c r="B23" s="11"/>
      <c r="C23" s="11"/>
      <c r="D23" s="11"/>
      <c r="E23" s="11"/>
      <c r="F23" s="11"/>
      <c r="G23" s="11"/>
    </row>
    <row r="24" spans="1:7" x14ac:dyDescent="0.3">
      <c r="A24" s="11"/>
      <c r="B24" s="11"/>
      <c r="C24" s="11"/>
      <c r="D24" s="11"/>
      <c r="E24" s="11"/>
      <c r="F24" s="11"/>
      <c r="G24" s="11"/>
    </row>
    <row r="25" spans="1:7" x14ac:dyDescent="0.3">
      <c r="A25" s="11"/>
      <c r="B25" s="11"/>
      <c r="C25" s="11"/>
      <c r="D25" s="11"/>
      <c r="E25" s="11"/>
      <c r="F25" s="11"/>
      <c r="G25" s="11"/>
    </row>
    <row r="26" spans="1:7" x14ac:dyDescent="0.3">
      <c r="A26" s="11"/>
      <c r="B26" s="11"/>
      <c r="C26" s="11"/>
      <c r="D26" s="11"/>
      <c r="E26" s="11"/>
      <c r="F26" s="11"/>
      <c r="G26" s="11"/>
    </row>
    <row r="27" spans="1:7" x14ac:dyDescent="0.3">
      <c r="A27" s="11"/>
      <c r="B27" s="11"/>
      <c r="C27" s="11"/>
      <c r="D27" s="11"/>
      <c r="E27" s="11"/>
      <c r="F27" s="11"/>
      <c r="G27" s="11"/>
    </row>
    <row r="28" spans="1:7" x14ac:dyDescent="0.3">
      <c r="A28" s="11"/>
      <c r="B28" s="11"/>
      <c r="C28" s="11"/>
      <c r="D28" s="11"/>
      <c r="E28" s="11"/>
      <c r="F28" s="11"/>
      <c r="G28" s="11"/>
    </row>
    <row r="29" spans="1:7" x14ac:dyDescent="0.3">
      <c r="A29" s="11"/>
      <c r="B29" s="11"/>
      <c r="C29" s="11"/>
      <c r="D29" s="11"/>
      <c r="E29" s="11"/>
      <c r="F29" s="11"/>
      <c r="G29" s="11"/>
    </row>
    <row r="30" spans="1:7" x14ac:dyDescent="0.3">
      <c r="A30" s="11"/>
    </row>
  </sheetData>
  <mergeCells count="1">
    <mergeCell ref="B2:C2"/>
  </mergeCells>
  <dataValidations count="2">
    <dataValidation allowBlank="1" showInputMessage="1" showErrorMessage="1" promptTitle="Format" prompt="00:00 AM/PM" sqref="C5" xr:uid="{4E30E9A0-E9EA-4061-A2A4-3F79E896DE33}"/>
    <dataValidation allowBlank="1" showInputMessage="1" showErrorMessage="1" promptTitle="Format" prompt="mm/dd/yyyy" sqref="C4" xr:uid="{FF0E1206-1CB6-4ABD-B867-3D125394A35F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2CE7-C73C-4493-901B-66BFE886E567}">
  <sheetPr>
    <tabColor rgb="FFFFFF00"/>
  </sheetPr>
  <dimension ref="A1:G25"/>
  <sheetViews>
    <sheetView workbookViewId="0">
      <selection activeCell="C18" sqref="C18"/>
    </sheetView>
  </sheetViews>
  <sheetFormatPr defaultRowHeight="14.4" x14ac:dyDescent="0.3"/>
  <cols>
    <col min="1" max="1" width="3.5546875" style="9" customWidth="1"/>
    <col min="2" max="2" width="34.5546875" customWidth="1"/>
    <col min="3" max="3" width="25.6640625" customWidth="1"/>
    <col min="6" max="6" width="10.6640625" bestFit="1" customWidth="1"/>
  </cols>
  <sheetData>
    <row r="1" spans="1:7" s="9" customFormat="1" x14ac:dyDescent="0.3">
      <c r="A1" s="11"/>
      <c r="B1" s="11"/>
      <c r="C1" s="11"/>
      <c r="D1" s="11"/>
      <c r="E1" s="11"/>
      <c r="F1" s="11"/>
      <c r="G1" s="11"/>
    </row>
    <row r="2" spans="1:7" ht="18" x14ac:dyDescent="0.3">
      <c r="A2" s="11"/>
      <c r="B2" s="104" t="s">
        <v>110</v>
      </c>
      <c r="C2" s="104"/>
      <c r="D2" s="31"/>
      <c r="E2" s="31"/>
      <c r="F2" s="37" t="s">
        <v>140</v>
      </c>
      <c r="G2" s="11"/>
    </row>
    <row r="3" spans="1:7" ht="15.6" x14ac:dyDescent="0.3">
      <c r="A3" s="11"/>
      <c r="B3" s="44" t="s">
        <v>143</v>
      </c>
      <c r="C3" s="297"/>
      <c r="D3" s="31"/>
      <c r="E3" s="31"/>
      <c r="F3" s="38" t="s">
        <v>141</v>
      </c>
      <c r="G3" s="11"/>
    </row>
    <row r="4" spans="1:7" ht="15.6" x14ac:dyDescent="0.3">
      <c r="A4" s="11"/>
      <c r="B4" s="44" t="s">
        <v>116</v>
      </c>
      <c r="C4" s="47" t="s">
        <v>83</v>
      </c>
      <c r="D4" s="31"/>
      <c r="E4" s="31"/>
      <c r="F4" s="11"/>
      <c r="G4" s="11"/>
    </row>
    <row r="5" spans="1:7" ht="15.6" x14ac:dyDescent="0.3">
      <c r="A5" s="11"/>
      <c r="B5" s="44" t="s">
        <v>115</v>
      </c>
      <c r="C5" s="47" t="s">
        <v>202</v>
      </c>
      <c r="D5" s="31"/>
      <c r="E5" s="31"/>
      <c r="F5" s="11"/>
      <c r="G5" s="11"/>
    </row>
    <row r="6" spans="1:7" s="2" customFormat="1" ht="15.6" x14ac:dyDescent="0.3">
      <c r="A6" s="11"/>
      <c r="B6" s="44" t="s">
        <v>148</v>
      </c>
      <c r="C6" s="48" t="s">
        <v>144</v>
      </c>
      <c r="D6" s="31"/>
      <c r="E6" s="31"/>
      <c r="F6" s="11"/>
      <c r="G6" s="11"/>
    </row>
    <row r="7" spans="1:7" ht="15.6" x14ac:dyDescent="0.3">
      <c r="A7" s="11"/>
      <c r="B7" s="44" t="s">
        <v>150</v>
      </c>
      <c r="C7" s="46"/>
      <c r="D7" s="31"/>
      <c r="E7" s="31"/>
      <c r="F7" s="11"/>
      <c r="G7" s="11"/>
    </row>
    <row r="8" spans="1:7" s="2" customFormat="1" ht="15.6" x14ac:dyDescent="0.3">
      <c r="A8" s="11"/>
      <c r="B8" s="44" t="s">
        <v>146</v>
      </c>
      <c r="C8" s="49"/>
      <c r="D8" s="31"/>
      <c r="E8" s="31"/>
      <c r="F8" s="11"/>
      <c r="G8" s="11"/>
    </row>
    <row r="9" spans="1:7" s="2" customFormat="1" ht="15.6" x14ac:dyDescent="0.3">
      <c r="A9" s="11"/>
      <c r="B9" s="44" t="s">
        <v>147</v>
      </c>
      <c r="C9" s="50"/>
      <c r="D9" s="31"/>
      <c r="E9" s="31"/>
      <c r="F9" s="11"/>
      <c r="G9" s="11"/>
    </row>
    <row r="10" spans="1:7" s="9" customFormat="1" ht="15.6" x14ac:dyDescent="0.3">
      <c r="A10" s="89"/>
      <c r="B10" s="311" t="s">
        <v>203</v>
      </c>
      <c r="C10" s="46"/>
      <c r="D10" s="88"/>
      <c r="E10" s="88"/>
      <c r="F10" s="89"/>
      <c r="G10" s="89"/>
    </row>
    <row r="11" spans="1:7" s="2" customFormat="1" ht="15.6" x14ac:dyDescent="0.3">
      <c r="A11" s="11"/>
      <c r="B11" s="44" t="s">
        <v>118</v>
      </c>
      <c r="C11" s="49"/>
      <c r="D11" s="31"/>
      <c r="E11" s="31"/>
      <c r="F11" s="11"/>
      <c r="G11" s="11"/>
    </row>
    <row r="12" spans="1:7" s="9" customFormat="1" ht="15.6" x14ac:dyDescent="0.3">
      <c r="A12" s="13"/>
      <c r="B12" s="44" t="s">
        <v>170</v>
      </c>
      <c r="C12" s="50"/>
      <c r="D12" s="36"/>
      <c r="E12" s="36"/>
      <c r="F12" s="13"/>
      <c r="G12" s="13"/>
    </row>
    <row r="13" spans="1:7" ht="15.6" x14ac:dyDescent="0.3">
      <c r="A13" s="11"/>
      <c r="B13" s="44" t="s">
        <v>166</v>
      </c>
      <c r="C13" s="46"/>
      <c r="D13" s="31"/>
      <c r="E13" s="31"/>
      <c r="F13" s="11"/>
      <c r="G13" s="11"/>
    </row>
    <row r="14" spans="1:7" ht="15.6" x14ac:dyDescent="0.3">
      <c r="A14" s="11"/>
      <c r="B14" s="44" t="s">
        <v>167</v>
      </c>
      <c r="C14" s="46"/>
      <c r="D14" s="31"/>
      <c r="E14" s="31"/>
      <c r="F14" s="11"/>
      <c r="G14" s="11"/>
    </row>
    <row r="15" spans="1:7" ht="15.6" x14ac:dyDescent="0.3">
      <c r="A15" s="11"/>
      <c r="B15" s="44" t="s">
        <v>142</v>
      </c>
      <c r="C15" s="51"/>
      <c r="D15" s="31"/>
      <c r="E15" s="31"/>
      <c r="F15" s="11"/>
      <c r="G15" s="11"/>
    </row>
    <row r="16" spans="1:7" ht="15.6" x14ac:dyDescent="0.3">
      <c r="A16" s="11"/>
      <c r="B16" s="44" t="s">
        <v>149</v>
      </c>
      <c r="C16" s="51"/>
      <c r="D16" s="31"/>
      <c r="E16" s="31"/>
      <c r="F16" s="11"/>
      <c r="G16" s="11"/>
    </row>
    <row r="17" spans="1:7" ht="15.6" x14ac:dyDescent="0.3">
      <c r="A17" s="11"/>
      <c r="B17" s="44" t="s">
        <v>39</v>
      </c>
      <c r="C17" s="51"/>
      <c r="D17" s="31"/>
      <c r="E17" s="31"/>
      <c r="F17" s="11"/>
      <c r="G17" s="11"/>
    </row>
    <row r="18" spans="1:7" ht="15.6" x14ac:dyDescent="0.3">
      <c r="A18" s="11"/>
      <c r="B18" s="45" t="s">
        <v>40</v>
      </c>
      <c r="C18" s="52"/>
      <c r="D18" s="31"/>
      <c r="E18" s="31"/>
      <c r="F18" s="11"/>
      <c r="G18" s="11"/>
    </row>
    <row r="19" spans="1:7" x14ac:dyDescent="0.3">
      <c r="A19" s="11"/>
      <c r="B19" s="11"/>
      <c r="C19" s="11"/>
      <c r="D19" s="31"/>
      <c r="E19" s="31"/>
      <c r="F19" s="11"/>
      <c r="G19" s="11"/>
    </row>
    <row r="20" spans="1:7" x14ac:dyDescent="0.3">
      <c r="A20" s="11"/>
      <c r="B20" s="31"/>
      <c r="C20" s="31"/>
      <c r="D20" s="31"/>
      <c r="E20" s="31"/>
      <c r="F20" s="11"/>
      <c r="G20" s="11"/>
    </row>
    <row r="21" spans="1:7" x14ac:dyDescent="0.3">
      <c r="A21" s="11"/>
      <c r="B21" s="31"/>
      <c r="C21" s="31"/>
      <c r="D21" s="31"/>
      <c r="E21" s="31"/>
      <c r="F21" s="11"/>
      <c r="G21" s="11"/>
    </row>
    <row r="22" spans="1:7" x14ac:dyDescent="0.3">
      <c r="A22" s="11"/>
      <c r="B22" s="11"/>
      <c r="C22" s="11"/>
      <c r="D22" s="11"/>
      <c r="E22" s="11"/>
      <c r="F22" s="11"/>
      <c r="G22" s="11"/>
    </row>
    <row r="23" spans="1:7" x14ac:dyDescent="0.3">
      <c r="A23" s="11"/>
      <c r="B23" s="11"/>
      <c r="C23" s="11"/>
      <c r="D23" s="11"/>
      <c r="E23" s="11"/>
      <c r="F23" s="11"/>
      <c r="G23" s="11"/>
    </row>
    <row r="24" spans="1:7" x14ac:dyDescent="0.3">
      <c r="A24" s="11"/>
      <c r="B24" s="11"/>
      <c r="C24" s="11"/>
      <c r="D24" s="11"/>
      <c r="E24" s="11"/>
      <c r="F24" s="11"/>
      <c r="G24" s="11"/>
    </row>
    <row r="25" spans="1:7" x14ac:dyDescent="0.3">
      <c r="G25" s="11"/>
    </row>
  </sheetData>
  <mergeCells count="1">
    <mergeCell ref="B2:C2"/>
  </mergeCells>
  <dataValidations count="5">
    <dataValidation type="list" allowBlank="1" showInputMessage="1" showErrorMessage="1" sqref="C5" xr:uid="{28F7DD25-FF0B-4C1B-A408-E1857F5FB891}">
      <formula1>"Stucture, Pavement, Ancillary, Other (Remarks)"</formula1>
    </dataValidation>
    <dataValidation type="list" allowBlank="1" showInputMessage="1" showErrorMessage="1" sqref="C6" xr:uid="{B1F3612A-7555-4B6A-9977-BB9A12225EE2}">
      <formula1>"Cylinders, Beams, Resistivity, Maturity"</formula1>
    </dataValidation>
    <dataValidation type="list" allowBlank="1" showInputMessage="1" showErrorMessage="1" sqref="C4" xr:uid="{B2450205-B2F3-496A-BF83-AE3EBFA1458C}">
      <formula1>"QV, QC, Other (Remarks)"</formula1>
    </dataValidation>
    <dataValidation allowBlank="1" showInputMessage="1" showErrorMessage="1" promptTitle="Format" prompt="00:00 AM/PM" sqref="C9 C12" xr:uid="{F04FF050-936F-4145-BD74-DAD221CEDF81}"/>
    <dataValidation allowBlank="1" showInputMessage="1" showErrorMessage="1" promptTitle="Format" prompt="mm/dd/yyyy" sqref="C8 C11" xr:uid="{73FBA240-9D77-4D21-9C0A-C4E2008679FC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4816-7398-4A4B-B3C0-E6058DE4A1AC}">
  <sheetPr>
    <tabColor rgb="FFB1F2F9"/>
  </sheetPr>
  <dimension ref="A1:T94"/>
  <sheetViews>
    <sheetView showRowColHeaders="0" view="pageLayout" topLeftCell="A13" zoomScaleNormal="100" workbookViewId="0">
      <selection activeCell="P45" sqref="P45"/>
    </sheetView>
  </sheetViews>
  <sheetFormatPr defaultRowHeight="14.4" x14ac:dyDescent="0.3"/>
  <cols>
    <col min="1" max="1" width="7.109375" customWidth="1"/>
    <col min="2" max="2" width="6.88671875" customWidth="1"/>
    <col min="3" max="3" width="7.33203125" customWidth="1"/>
    <col min="4" max="4" width="6.88671875" customWidth="1"/>
    <col min="5" max="5" width="4.6640625" customWidth="1"/>
    <col min="6" max="6" width="7.6640625" customWidth="1"/>
    <col min="7" max="7" width="6" customWidth="1"/>
    <col min="8" max="8" width="7.33203125" customWidth="1"/>
    <col min="9" max="9" width="6.33203125" customWidth="1"/>
    <col min="10" max="10" width="9.33203125" customWidth="1"/>
    <col min="11" max="11" width="6.88671875" customWidth="1"/>
    <col min="12" max="12" width="7.109375" customWidth="1"/>
    <col min="13" max="13" width="12.88671875" customWidth="1"/>
  </cols>
  <sheetData>
    <row r="1" spans="1:15" ht="15.6" x14ac:dyDescent="0.3">
      <c r="A1" s="43"/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62"/>
      <c r="O1" s="62"/>
    </row>
    <row r="2" spans="1:15" ht="15.6" x14ac:dyDescent="0.3">
      <c r="A2" s="43"/>
      <c r="B2" s="42" t="s">
        <v>201</v>
      </c>
      <c r="C2" s="43"/>
      <c r="D2" s="43"/>
      <c r="E2" s="43"/>
      <c r="F2" s="43"/>
      <c r="G2" s="43"/>
      <c r="H2" s="142" t="s">
        <v>1</v>
      </c>
      <c r="I2" s="142"/>
      <c r="J2" s="142"/>
      <c r="K2" s="142"/>
      <c r="L2" s="142"/>
      <c r="M2" s="43"/>
      <c r="N2" s="62"/>
      <c r="O2" s="62"/>
    </row>
    <row r="3" spans="1:15" s="5" customFormat="1" ht="15.6" x14ac:dyDescent="0.3">
      <c r="A3" s="43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62"/>
      <c r="O3" s="62"/>
    </row>
    <row r="4" spans="1:15" x14ac:dyDescent="0.3">
      <c r="A4" s="105" t="s">
        <v>2</v>
      </c>
      <c r="B4" s="106"/>
      <c r="C4" s="107"/>
      <c r="D4" s="111" t="s">
        <v>3</v>
      </c>
      <c r="E4" s="112"/>
      <c r="F4" s="112"/>
      <c r="G4" s="113"/>
      <c r="H4" s="111" t="s">
        <v>4</v>
      </c>
      <c r="I4" s="112"/>
      <c r="J4" s="113"/>
      <c r="K4" s="111" t="s">
        <v>171</v>
      </c>
      <c r="L4" s="112"/>
      <c r="M4" s="113"/>
      <c r="N4" s="62"/>
      <c r="O4" s="62"/>
    </row>
    <row r="5" spans="1:15" ht="15.6" x14ac:dyDescent="0.3">
      <c r="A5" s="294">
        <f>'1. Project &amp; Mix Info'!C3</f>
        <v>0</v>
      </c>
      <c r="B5" s="295"/>
      <c r="C5" s="296"/>
      <c r="D5" s="108">
        <f>'1. Project &amp; Mix Info'!C4</f>
        <v>0</v>
      </c>
      <c r="E5" s="109"/>
      <c r="F5" s="109"/>
      <c r="G5" s="143"/>
      <c r="H5" s="108">
        <f>'1. Project &amp; Mix Info'!C5</f>
        <v>0</v>
      </c>
      <c r="I5" s="109"/>
      <c r="J5" s="143"/>
      <c r="K5" s="108">
        <f>'1. Project &amp; Mix Info'!C6</f>
        <v>0</v>
      </c>
      <c r="L5" s="109"/>
      <c r="M5" s="143"/>
      <c r="N5" s="62"/>
      <c r="O5" s="62"/>
    </row>
    <row r="6" spans="1:15" x14ac:dyDescent="0.3">
      <c r="A6" s="105" t="s">
        <v>6</v>
      </c>
      <c r="B6" s="106"/>
      <c r="C6" s="107"/>
      <c r="D6" s="105" t="s">
        <v>7</v>
      </c>
      <c r="E6" s="106"/>
      <c r="F6" s="106"/>
      <c r="G6" s="107"/>
      <c r="H6" s="7" t="s">
        <v>8</v>
      </c>
      <c r="I6" s="8"/>
      <c r="J6" s="1"/>
      <c r="K6" s="111" t="s">
        <v>5</v>
      </c>
      <c r="L6" s="112"/>
      <c r="M6" s="113"/>
      <c r="N6" s="62"/>
      <c r="O6" s="62"/>
    </row>
    <row r="7" spans="1:15" ht="15.6" x14ac:dyDescent="0.3">
      <c r="A7" s="108">
        <f>'3. Test Results'!C7</f>
        <v>0</v>
      </c>
      <c r="B7" s="109"/>
      <c r="C7" s="110"/>
      <c r="D7" s="171">
        <f>'3. Test Results'!C8</f>
        <v>0</v>
      </c>
      <c r="E7" s="172"/>
      <c r="F7" s="172"/>
      <c r="G7" s="173"/>
      <c r="H7" s="123">
        <f>'3. Test Results'!C9</f>
        <v>0</v>
      </c>
      <c r="I7" s="124"/>
      <c r="J7" s="125"/>
      <c r="K7" s="108">
        <f>'1. Project &amp; Mix Info'!C7</f>
        <v>0</v>
      </c>
      <c r="L7" s="109"/>
      <c r="M7" s="143"/>
      <c r="N7" s="62"/>
      <c r="O7" s="62"/>
    </row>
    <row r="8" spans="1:15" x14ac:dyDescent="0.3">
      <c r="A8" s="111" t="s">
        <v>9</v>
      </c>
      <c r="B8" s="112"/>
      <c r="C8" s="113"/>
      <c r="D8" s="117" t="s">
        <v>185</v>
      </c>
      <c r="E8" s="118"/>
      <c r="F8" s="118"/>
      <c r="G8" s="119"/>
      <c r="H8" s="117" t="s">
        <v>194</v>
      </c>
      <c r="I8" s="118"/>
      <c r="J8" s="119"/>
      <c r="K8" s="120" t="s">
        <v>184</v>
      </c>
      <c r="L8" s="121"/>
      <c r="M8" s="122"/>
      <c r="N8" s="62"/>
      <c r="O8" s="62"/>
    </row>
    <row r="9" spans="1:15" ht="15.6" x14ac:dyDescent="0.3">
      <c r="A9" s="171">
        <f>'3. Test Results'!C11</f>
        <v>0</v>
      </c>
      <c r="B9" s="172"/>
      <c r="C9" s="173"/>
      <c r="D9" s="123">
        <f>'3. Test Results'!C12</f>
        <v>0</v>
      </c>
      <c r="E9" s="124"/>
      <c r="F9" s="124"/>
      <c r="G9" s="125"/>
      <c r="H9" s="66">
        <f>'1. Project &amp; Mix Info'!C12</f>
        <v>0</v>
      </c>
      <c r="I9" s="64"/>
      <c r="J9" s="64"/>
      <c r="K9" s="63" t="str">
        <f>'3. Test Results'!C6</f>
        <v>Beams</v>
      </c>
      <c r="L9" s="64"/>
      <c r="M9" s="65"/>
      <c r="N9" s="62"/>
      <c r="O9" s="62"/>
    </row>
    <row r="10" spans="1:15" x14ac:dyDescent="0.3">
      <c r="A10" s="111" t="s">
        <v>10</v>
      </c>
      <c r="B10" s="112"/>
      <c r="C10" s="113"/>
      <c r="D10" s="111" t="s">
        <v>11</v>
      </c>
      <c r="E10" s="112"/>
      <c r="F10" s="112"/>
      <c r="G10" s="113"/>
      <c r="H10" s="111" t="s">
        <v>12</v>
      </c>
      <c r="I10" s="112"/>
      <c r="J10" s="113"/>
      <c r="K10" s="111" t="s">
        <v>13</v>
      </c>
      <c r="L10" s="112"/>
      <c r="M10" s="113"/>
      <c r="N10" s="62"/>
      <c r="O10" s="62"/>
    </row>
    <row r="11" spans="1:15" ht="15.6" x14ac:dyDescent="0.3">
      <c r="A11" s="108">
        <f>'1. Project &amp; Mix Info'!C8</f>
        <v>0</v>
      </c>
      <c r="B11" s="109"/>
      <c r="C11" s="110"/>
      <c r="D11" s="108">
        <f>'1. Project &amp; Mix Info'!C13</f>
        <v>0</v>
      </c>
      <c r="E11" s="109"/>
      <c r="F11" s="109"/>
      <c r="G11" s="143"/>
      <c r="H11" s="108">
        <f>'2. Batch Ticket'!C3</f>
        <v>0</v>
      </c>
      <c r="I11" s="109"/>
      <c r="J11" s="143"/>
      <c r="K11" s="108" t="str">
        <f>'3. Test Results'!C5</f>
        <v>Pavement</v>
      </c>
      <c r="L11" s="109"/>
      <c r="M11" s="143"/>
      <c r="N11" s="62"/>
      <c r="O11" s="62"/>
    </row>
    <row r="12" spans="1:15" s="9" customFormat="1" ht="15.6" customHeight="1" x14ac:dyDescent="0.3">
      <c r="A12" s="114" t="s">
        <v>203</v>
      </c>
      <c r="B12" s="222"/>
      <c r="C12" s="222"/>
      <c r="D12" s="222"/>
      <c r="E12" s="222"/>
      <c r="F12" s="222"/>
      <c r="G12" s="223"/>
      <c r="H12" s="305" t="s">
        <v>200</v>
      </c>
      <c r="I12" s="305"/>
      <c r="J12" s="306"/>
      <c r="K12" s="111" t="s">
        <v>41</v>
      </c>
      <c r="L12" s="112"/>
      <c r="M12" s="113"/>
      <c r="N12" s="62"/>
      <c r="O12" s="62"/>
    </row>
    <row r="13" spans="1:15" s="9" customFormat="1" ht="15.6" x14ac:dyDescent="0.3">
      <c r="A13" s="108">
        <f>'3. Test Results'!C10</f>
        <v>0</v>
      </c>
      <c r="B13" s="109"/>
      <c r="C13" s="109"/>
      <c r="D13" s="109"/>
      <c r="E13" s="109"/>
      <c r="F13" s="109"/>
      <c r="G13" s="143"/>
      <c r="H13" s="154">
        <f>'1. Project &amp; Mix Info'!C39</f>
        <v>0</v>
      </c>
      <c r="I13" s="154"/>
      <c r="J13" s="307"/>
      <c r="K13" s="108" t="str">
        <f>'1. Project &amp; Mix Info'!C9</f>
        <v>NW Region-Eau Claire</v>
      </c>
      <c r="L13" s="109"/>
      <c r="M13" s="143"/>
      <c r="N13" s="62"/>
      <c r="O13" s="62"/>
    </row>
    <row r="14" spans="1:15" x14ac:dyDescent="0.3">
      <c r="A14" s="111" t="s">
        <v>14</v>
      </c>
      <c r="B14" s="112"/>
      <c r="C14" s="113"/>
      <c r="D14" s="111" t="s">
        <v>15</v>
      </c>
      <c r="E14" s="112"/>
      <c r="F14" s="112"/>
      <c r="G14" s="113"/>
      <c r="H14" s="111" t="s">
        <v>16</v>
      </c>
      <c r="I14" s="112"/>
      <c r="J14" s="113"/>
      <c r="K14" s="111" t="s">
        <v>17</v>
      </c>
      <c r="L14" s="112"/>
      <c r="M14" s="113"/>
      <c r="N14" s="62"/>
      <c r="O14" s="62"/>
    </row>
    <row r="15" spans="1:15" ht="15.6" x14ac:dyDescent="0.3">
      <c r="A15" s="108">
        <f>'1. Project &amp; Mix Info'!C14</f>
        <v>0</v>
      </c>
      <c r="B15" s="109"/>
      <c r="C15" s="110"/>
      <c r="D15" s="108">
        <f>'1. Project &amp; Mix Info'!C15</f>
        <v>0</v>
      </c>
      <c r="E15" s="109"/>
      <c r="F15" s="109"/>
      <c r="G15" s="143"/>
      <c r="H15" s="298">
        <f>'3. Test Results'!C3</f>
        <v>0</v>
      </c>
      <c r="I15" s="299"/>
      <c r="J15" s="300"/>
      <c r="K15" s="108" t="str">
        <f>'3. Test Results'!C4</f>
        <v>QV</v>
      </c>
      <c r="L15" s="109"/>
      <c r="M15" s="143"/>
      <c r="N15" s="62"/>
      <c r="O15" s="62"/>
    </row>
    <row r="16" spans="1:15" x14ac:dyDescent="0.3">
      <c r="A16" s="111" t="s">
        <v>18</v>
      </c>
      <c r="B16" s="112"/>
      <c r="C16" s="113"/>
      <c r="D16" s="111" t="s">
        <v>19</v>
      </c>
      <c r="E16" s="112"/>
      <c r="F16" s="112"/>
      <c r="G16" s="113"/>
      <c r="H16" s="111" t="s">
        <v>20</v>
      </c>
      <c r="I16" s="112"/>
      <c r="J16" s="113"/>
      <c r="K16" s="111" t="s">
        <v>21</v>
      </c>
      <c r="L16" s="112"/>
      <c r="M16" s="113"/>
      <c r="N16" s="62"/>
      <c r="O16" s="62"/>
    </row>
    <row r="17" spans="1:15" ht="15.6" x14ac:dyDescent="0.3">
      <c r="A17" s="165">
        <f>IF('2. Batch Ticket'!C7&gt;0,('2. Batch Ticket'!C7/'2. Batch Ticket'!C6),0)</f>
        <v>0</v>
      </c>
      <c r="B17" s="166"/>
      <c r="C17" s="174"/>
      <c r="D17" s="108" t="str">
        <f>IF(A17&gt;0,'1. Project &amp; Mix Info'!C16,"N/A")</f>
        <v>N/A</v>
      </c>
      <c r="E17" s="109"/>
      <c r="F17" s="109"/>
      <c r="G17" s="143"/>
      <c r="H17" s="108" t="str">
        <f>IF(A17&gt;0,'1. Project &amp; Mix Info'!C17,"N/A")</f>
        <v>N/A</v>
      </c>
      <c r="I17" s="109"/>
      <c r="J17" s="143"/>
      <c r="K17" s="108" t="str">
        <f>IF(A17&gt;0,'1. Project &amp; Mix Info'!C18,"N/A")</f>
        <v>N/A</v>
      </c>
      <c r="L17" s="109"/>
      <c r="M17" s="143"/>
      <c r="N17" s="62"/>
      <c r="O17" s="62"/>
    </row>
    <row r="18" spans="1:15" x14ac:dyDescent="0.3">
      <c r="A18" s="111" t="s">
        <v>22</v>
      </c>
      <c r="B18" s="112"/>
      <c r="C18" s="113"/>
      <c r="D18" s="111" t="s">
        <v>23</v>
      </c>
      <c r="E18" s="112"/>
      <c r="F18" s="112"/>
      <c r="G18" s="113"/>
      <c r="H18" s="111" t="s">
        <v>24</v>
      </c>
      <c r="I18" s="112"/>
      <c r="J18" s="113"/>
      <c r="K18" s="111" t="s">
        <v>15</v>
      </c>
      <c r="L18" s="112"/>
      <c r="M18" s="113"/>
      <c r="N18" s="62"/>
      <c r="O18" s="62"/>
    </row>
    <row r="19" spans="1:15" ht="15.6" x14ac:dyDescent="0.3">
      <c r="A19" s="165">
        <f>IF('2. Batch Ticket'!C8&gt;0,('2. Batch Ticket'!C8/'2. Batch Ticket'!C6),0)</f>
        <v>0</v>
      </c>
      <c r="B19" s="166"/>
      <c r="C19" s="167"/>
      <c r="D19" s="108" t="str">
        <f>IF(A19&gt;0,'1. Project &amp; Mix Info'!C19, "N/A")</f>
        <v>N/A</v>
      </c>
      <c r="E19" s="109"/>
      <c r="F19" s="109"/>
      <c r="G19" s="143"/>
      <c r="H19" s="175" t="str">
        <f>IF(A17&gt;0,'1. Project &amp; Mix Info'!C20,"N/A")</f>
        <v>N/A</v>
      </c>
      <c r="I19" s="109"/>
      <c r="J19" s="143"/>
      <c r="K19" s="171" t="str">
        <f>IF(A17&gt;0,'1. Project &amp; Mix Info'!C21,"N/A")</f>
        <v>N/A</v>
      </c>
      <c r="L19" s="172"/>
      <c r="M19" s="173"/>
      <c r="N19" s="62"/>
      <c r="O19" s="62"/>
    </row>
    <row r="20" spans="1:15" x14ac:dyDescent="0.3">
      <c r="A20" s="111" t="s">
        <v>25</v>
      </c>
      <c r="B20" s="112"/>
      <c r="C20" s="113"/>
      <c r="D20" s="111" t="s">
        <v>26</v>
      </c>
      <c r="E20" s="112"/>
      <c r="F20" s="112"/>
      <c r="G20" s="113"/>
      <c r="H20" s="111" t="s">
        <v>24</v>
      </c>
      <c r="I20" s="112"/>
      <c r="J20" s="113"/>
      <c r="K20" s="111" t="s">
        <v>27</v>
      </c>
      <c r="L20" s="112"/>
      <c r="M20" s="113"/>
      <c r="N20" s="62"/>
      <c r="O20" s="62"/>
    </row>
    <row r="21" spans="1:15" ht="15.6" x14ac:dyDescent="0.3">
      <c r="A21" s="165">
        <f>IF('2. Batch Ticket'!C9&gt;0,('2. Batch Ticket'!C9/'2. Batch Ticket'!C6),0)</f>
        <v>0</v>
      </c>
      <c r="B21" s="166"/>
      <c r="C21" s="174"/>
      <c r="D21" s="108" t="str">
        <f>IF(A21&gt;0,'1. Project &amp; Mix Info'!C22,"N/A")</f>
        <v>N/A</v>
      </c>
      <c r="E21" s="109"/>
      <c r="F21" s="109"/>
      <c r="G21" s="143"/>
      <c r="H21" s="108" t="str">
        <f>IF(A21&gt;0,'1. Project &amp; Mix Info'!C23,"N/A")</f>
        <v>N/A</v>
      </c>
      <c r="I21" s="109"/>
      <c r="J21" s="143"/>
      <c r="K21" s="108" t="str">
        <f>IF(A21&gt;0,'1. Project &amp; Mix Info'!C24,"N/A")</f>
        <v>N/A</v>
      </c>
      <c r="L21" s="109"/>
      <c r="M21" s="143"/>
      <c r="N21" s="62"/>
      <c r="O21" s="62"/>
    </row>
    <row r="22" spans="1:15" x14ac:dyDescent="0.3">
      <c r="A22" s="126" t="s">
        <v>28</v>
      </c>
      <c r="B22" s="127"/>
      <c r="C22" s="127"/>
      <c r="D22" s="127"/>
      <c r="E22" s="127"/>
      <c r="F22" s="127"/>
      <c r="G22" s="127"/>
      <c r="H22" s="128" t="s">
        <v>29</v>
      </c>
      <c r="I22" s="129"/>
      <c r="J22" s="129"/>
      <c r="K22" s="129"/>
      <c r="L22" s="129"/>
      <c r="M22" s="129"/>
      <c r="N22" s="62"/>
      <c r="O22" s="62"/>
    </row>
    <row r="23" spans="1:15" x14ac:dyDescent="0.3">
      <c r="A23" s="111" t="s">
        <v>30</v>
      </c>
      <c r="B23" s="112"/>
      <c r="C23" s="112"/>
      <c r="D23" s="112"/>
      <c r="E23" s="112"/>
      <c r="F23" s="112"/>
      <c r="G23" s="113"/>
      <c r="H23" s="130" t="s">
        <v>31</v>
      </c>
      <c r="I23" s="131"/>
      <c r="J23" s="131"/>
      <c r="K23" s="131"/>
      <c r="L23" s="131"/>
      <c r="M23" s="132"/>
      <c r="N23" s="62"/>
      <c r="O23" s="62"/>
    </row>
    <row r="24" spans="1:15" ht="15.6" x14ac:dyDescent="0.3">
      <c r="A24" s="108">
        <f>'1. Project &amp; Mix Info'!C25</f>
        <v>0</v>
      </c>
      <c r="B24" s="140"/>
      <c r="C24" s="140"/>
      <c r="D24" s="140"/>
      <c r="E24" s="140"/>
      <c r="F24" s="140"/>
      <c r="G24" s="141"/>
      <c r="H24" s="133">
        <f>IF('2. Batch Ticket'!C10&gt;0,'2. Batch Ticket'!C10/(('2. Batch Ticket'!C7+'2. Batch Ticket'!C8+'2. Batch Ticket'!C9)/100),0)</f>
        <v>0</v>
      </c>
      <c r="I24" s="134"/>
      <c r="J24" s="134"/>
      <c r="K24" s="134"/>
      <c r="L24" s="134"/>
      <c r="M24" s="135"/>
      <c r="N24" s="62"/>
      <c r="O24" s="62"/>
    </row>
    <row r="25" spans="1:15" x14ac:dyDescent="0.3">
      <c r="A25" s="111" t="s">
        <v>32</v>
      </c>
      <c r="B25" s="112"/>
      <c r="C25" s="112"/>
      <c r="D25" s="112"/>
      <c r="E25" s="112"/>
      <c r="F25" s="112"/>
      <c r="G25" s="113"/>
      <c r="H25" s="130" t="s">
        <v>31</v>
      </c>
      <c r="I25" s="131"/>
      <c r="J25" s="131"/>
      <c r="K25" s="131"/>
      <c r="L25" s="131"/>
      <c r="M25" s="132"/>
      <c r="N25" s="62"/>
      <c r="O25" s="62"/>
    </row>
    <row r="26" spans="1:15" ht="15.6" x14ac:dyDescent="0.3">
      <c r="A26" s="136">
        <f>'1. Project &amp; Mix Info'!C26</f>
        <v>0</v>
      </c>
      <c r="B26" s="137"/>
      <c r="C26" s="137"/>
      <c r="D26" s="138"/>
      <c r="E26" s="138"/>
      <c r="F26" s="138"/>
      <c r="G26" s="139"/>
      <c r="H26" s="133">
        <f>IF('2. Batch Ticket'!C11&gt;0,'2. Batch Ticket'!C11/(('2. Batch Ticket'!C7+'2. Batch Ticket'!C8+'2. Batch Ticket'!C9)/100),0)</f>
        <v>0</v>
      </c>
      <c r="I26" s="134"/>
      <c r="J26" s="134"/>
      <c r="K26" s="134"/>
      <c r="L26" s="134"/>
      <c r="M26" s="135"/>
      <c r="N26" s="62"/>
      <c r="O26" s="62"/>
    </row>
    <row r="27" spans="1:15" x14ac:dyDescent="0.3">
      <c r="A27" s="111" t="s">
        <v>33</v>
      </c>
      <c r="B27" s="112"/>
      <c r="C27" s="112"/>
      <c r="D27" s="112"/>
      <c r="E27" s="112"/>
      <c r="F27" s="112"/>
      <c r="G27" s="113"/>
      <c r="H27" s="130" t="s">
        <v>31</v>
      </c>
      <c r="I27" s="131"/>
      <c r="J27" s="131"/>
      <c r="K27" s="131"/>
      <c r="L27" s="131"/>
      <c r="M27" s="132"/>
      <c r="N27" s="62"/>
      <c r="O27" s="62"/>
    </row>
    <row r="28" spans="1:15" ht="15.6" x14ac:dyDescent="0.3">
      <c r="A28" s="108" t="str">
        <f>IF('1. Project &amp; Mix Info'!C27&gt;0,'1. Project &amp; Mix Info'!C27,"N/A")</f>
        <v>N/A</v>
      </c>
      <c r="B28" s="140"/>
      <c r="C28" s="140"/>
      <c r="D28" s="140"/>
      <c r="E28" s="140"/>
      <c r="F28" s="140"/>
      <c r="G28" s="141"/>
      <c r="H28" s="133">
        <f>IF('2. Batch Ticket'!C12&gt;0,'2. Batch Ticket'!C12/(('2. Batch Ticket'!C7+'2. Batch Ticket'!C8+'2. Batch Ticket'!C9)/100),0)</f>
        <v>0</v>
      </c>
      <c r="I28" s="134"/>
      <c r="J28" s="134"/>
      <c r="K28" s="134"/>
      <c r="L28" s="134"/>
      <c r="M28" s="135"/>
      <c r="N28" s="62"/>
      <c r="O28" s="62"/>
    </row>
    <row r="29" spans="1:15" x14ac:dyDescent="0.3">
      <c r="A29" s="111" t="s">
        <v>34</v>
      </c>
      <c r="B29" s="112"/>
      <c r="C29" s="112"/>
      <c r="D29" s="112"/>
      <c r="E29" s="112"/>
      <c r="F29" s="112"/>
      <c r="G29" s="113"/>
      <c r="H29" s="130" t="s">
        <v>31</v>
      </c>
      <c r="I29" s="131"/>
      <c r="J29" s="131"/>
      <c r="K29" s="131"/>
      <c r="L29" s="131"/>
      <c r="M29" s="132"/>
      <c r="N29" s="62"/>
      <c r="O29" s="62"/>
    </row>
    <row r="30" spans="1:15" ht="15.6" x14ac:dyDescent="0.3">
      <c r="A30" s="136" t="str">
        <f>IF('1. Project &amp; Mix Info'!C28&gt;0,'1. Project &amp; Mix Info'!C28,"N/A")</f>
        <v>N/A</v>
      </c>
      <c r="B30" s="137"/>
      <c r="C30" s="137"/>
      <c r="D30" s="138"/>
      <c r="E30" s="138"/>
      <c r="F30" s="138"/>
      <c r="G30" s="139"/>
      <c r="H30" s="133">
        <f>IF('2. Batch Ticket'!C13&gt;0,'2. Batch Ticket'!C13/(('2. Batch Ticket'!C7+'2. Batch Ticket'!C8+'2. Batch Ticket'!C9)/100),0)</f>
        <v>0</v>
      </c>
      <c r="I30" s="134"/>
      <c r="J30" s="134"/>
      <c r="K30" s="134"/>
      <c r="L30" s="134"/>
      <c r="M30" s="135"/>
      <c r="N30" s="62"/>
      <c r="O30" s="62"/>
    </row>
    <row r="31" spans="1:15" x14ac:dyDescent="0.3">
      <c r="A31" s="111" t="s">
        <v>172</v>
      </c>
      <c r="B31" s="112"/>
      <c r="C31" s="112"/>
      <c r="D31" s="112"/>
      <c r="E31" s="112"/>
      <c r="F31" s="112"/>
      <c r="G31" s="113"/>
      <c r="H31" s="114" t="s">
        <v>173</v>
      </c>
      <c r="I31" s="115"/>
      <c r="J31" s="115"/>
      <c r="K31" s="115"/>
      <c r="L31" s="115"/>
      <c r="M31" s="116"/>
      <c r="N31" s="62"/>
      <c r="O31" s="62"/>
    </row>
    <row r="32" spans="1:15" s="9" customFormat="1" ht="15.6" x14ac:dyDescent="0.3">
      <c r="A32" s="136" t="str">
        <f>IF('1. Project &amp; Mix Info'!C29&gt;0,'1. Project &amp; Mix Info'!C29,"N/A")</f>
        <v>N/A</v>
      </c>
      <c r="B32" s="137"/>
      <c r="C32" s="137"/>
      <c r="D32" s="138"/>
      <c r="E32" s="138"/>
      <c r="F32" s="138"/>
      <c r="G32" s="139"/>
      <c r="H32" s="108" t="str">
        <f>IF(A32="N/A","N/A",'1. Project &amp; Mix Info'!C30)</f>
        <v>N/A</v>
      </c>
      <c r="I32" s="140"/>
      <c r="J32" s="140"/>
      <c r="K32" s="140"/>
      <c r="L32" s="140"/>
      <c r="M32" s="141"/>
      <c r="N32" s="62"/>
      <c r="O32" s="62"/>
    </row>
    <row r="33" spans="1:20" s="9" customFormat="1" x14ac:dyDescent="0.3">
      <c r="A33" s="111" t="s">
        <v>174</v>
      </c>
      <c r="B33" s="112"/>
      <c r="C33" s="112"/>
      <c r="D33" s="112"/>
      <c r="E33" s="112"/>
      <c r="F33" s="112"/>
      <c r="G33" s="113"/>
      <c r="H33" s="114" t="s">
        <v>175</v>
      </c>
      <c r="I33" s="115"/>
      <c r="J33" s="115"/>
      <c r="K33" s="115"/>
      <c r="L33" s="115"/>
      <c r="M33" s="116"/>
      <c r="N33" s="62"/>
      <c r="O33" s="62"/>
    </row>
    <row r="34" spans="1:20" ht="15.6" x14ac:dyDescent="0.3">
      <c r="A34" s="136" t="str">
        <f>IF('1. Project &amp; Mix Info'!C31&gt;0,'1. Project &amp; Mix Info'!C31,"N/A")</f>
        <v>N/A</v>
      </c>
      <c r="B34" s="137"/>
      <c r="C34" s="137"/>
      <c r="D34" s="138"/>
      <c r="E34" s="138"/>
      <c r="F34" s="138"/>
      <c r="G34" s="139"/>
      <c r="H34" s="108" t="str">
        <f>IF(A34="N/A","N/A",'1. Project &amp; Mix Info'!C32)</f>
        <v>N/A</v>
      </c>
      <c r="I34" s="140"/>
      <c r="J34" s="140"/>
      <c r="K34" s="140"/>
      <c r="L34" s="140"/>
      <c r="M34" s="141"/>
      <c r="N34" s="62"/>
      <c r="O34" s="62"/>
    </row>
    <row r="35" spans="1:20" x14ac:dyDescent="0.3">
      <c r="A35" s="111" t="s">
        <v>176</v>
      </c>
      <c r="B35" s="112"/>
      <c r="C35" s="112"/>
      <c r="D35" s="112"/>
      <c r="E35" s="112"/>
      <c r="F35" s="112"/>
      <c r="G35" s="113"/>
      <c r="H35" s="114" t="s">
        <v>177</v>
      </c>
      <c r="I35" s="115"/>
      <c r="J35" s="115"/>
      <c r="K35" s="115"/>
      <c r="L35" s="115"/>
      <c r="M35" s="116"/>
      <c r="N35" s="62"/>
      <c r="O35" s="62"/>
    </row>
    <row r="36" spans="1:20" ht="15.6" x14ac:dyDescent="0.3">
      <c r="A36" s="136" t="str">
        <f>IF('1. Project &amp; Mix Info'!C33&gt;0,'1. Project &amp; Mix Info'!C33,"N/A")</f>
        <v>N/A</v>
      </c>
      <c r="B36" s="137"/>
      <c r="C36" s="137"/>
      <c r="D36" s="138"/>
      <c r="E36" s="138"/>
      <c r="F36" s="138"/>
      <c r="G36" s="139"/>
      <c r="H36" s="108" t="str">
        <f>IF(A36="N/A","N/A",'1. Project &amp; Mix Info'!C34)</f>
        <v>N/A</v>
      </c>
      <c r="I36" s="140"/>
      <c r="J36" s="140"/>
      <c r="K36" s="140"/>
      <c r="L36" s="140"/>
      <c r="M36" s="141"/>
      <c r="N36" s="62"/>
      <c r="O36" s="62"/>
    </row>
    <row r="37" spans="1:20" x14ac:dyDescent="0.3">
      <c r="A37" s="111" t="s">
        <v>178</v>
      </c>
      <c r="B37" s="112"/>
      <c r="C37" s="112"/>
      <c r="D37" s="112"/>
      <c r="E37" s="112"/>
      <c r="F37" s="112"/>
      <c r="G37" s="113"/>
      <c r="H37" s="114" t="s">
        <v>179</v>
      </c>
      <c r="I37" s="115"/>
      <c r="J37" s="115"/>
      <c r="K37" s="115"/>
      <c r="L37" s="115"/>
      <c r="M37" s="116"/>
      <c r="N37" s="62"/>
      <c r="O37" s="62"/>
    </row>
    <row r="38" spans="1:20" s="9" customFormat="1" ht="15.6" x14ac:dyDescent="0.3">
      <c r="A38" s="136" t="str">
        <f>IF('1. Project &amp; Mix Info'!C35&gt;0,'1. Project &amp; Mix Info'!C35,"N/A")</f>
        <v>N/A</v>
      </c>
      <c r="B38" s="137"/>
      <c r="C38" s="137"/>
      <c r="D38" s="138"/>
      <c r="E38" s="138"/>
      <c r="F38" s="138"/>
      <c r="G38" s="139"/>
      <c r="H38" s="108" t="str">
        <f>IF(A38="N/A","N/A",'1. Project &amp; Mix Info'!C36)</f>
        <v>N/A</v>
      </c>
      <c r="I38" s="140"/>
      <c r="J38" s="140"/>
      <c r="K38" s="140"/>
      <c r="L38" s="140"/>
      <c r="M38" s="141"/>
      <c r="N38" s="62"/>
      <c r="O38" s="62"/>
    </row>
    <row r="39" spans="1:20" s="9" customFormat="1" x14ac:dyDescent="0.3">
      <c r="A39" s="111" t="s">
        <v>181</v>
      </c>
      <c r="B39" s="112"/>
      <c r="C39" s="112"/>
      <c r="D39" s="112"/>
      <c r="E39" s="112"/>
      <c r="F39" s="112"/>
      <c r="G39" s="113"/>
      <c r="H39" s="114" t="s">
        <v>180</v>
      </c>
      <c r="I39" s="115"/>
      <c r="J39" s="115"/>
      <c r="K39" s="115"/>
      <c r="L39" s="115"/>
      <c r="M39" s="116"/>
      <c r="N39" s="62"/>
      <c r="O39" s="62"/>
    </row>
    <row r="40" spans="1:20" ht="15.6" x14ac:dyDescent="0.3">
      <c r="A40" s="136" t="str">
        <f>IF('1. Project &amp; Mix Info'!C37&gt;0,'1. Project &amp; Mix Info'!C37,"N/A")</f>
        <v>N/A</v>
      </c>
      <c r="B40" s="137"/>
      <c r="C40" s="137"/>
      <c r="D40" s="138"/>
      <c r="E40" s="138"/>
      <c r="F40" s="138"/>
      <c r="G40" s="139"/>
      <c r="H40" s="108" t="str">
        <f>IF(A40="N/A","N/A",'1. Project &amp; Mix Info'!C38)</f>
        <v>N/A</v>
      </c>
      <c r="I40" s="140"/>
      <c r="J40" s="140"/>
      <c r="K40" s="140"/>
      <c r="L40" s="140"/>
      <c r="M40" s="141"/>
      <c r="N40" s="62"/>
      <c r="O40" s="62"/>
    </row>
    <row r="41" spans="1:20" x14ac:dyDescent="0.3">
      <c r="A41" s="111" t="s">
        <v>122</v>
      </c>
      <c r="B41" s="112"/>
      <c r="C41" s="113"/>
      <c r="D41" s="111" t="s">
        <v>121</v>
      </c>
      <c r="E41" s="112"/>
      <c r="F41" s="112"/>
      <c r="G41" s="113"/>
      <c r="H41" s="111" t="s">
        <v>168</v>
      </c>
      <c r="I41" s="112"/>
      <c r="J41" s="113"/>
      <c r="K41" s="111" t="s">
        <v>169</v>
      </c>
      <c r="L41" s="112"/>
      <c r="M41" s="113"/>
      <c r="N41" s="62"/>
      <c r="O41" s="62"/>
    </row>
    <row r="42" spans="1:20" ht="15.6" x14ac:dyDescent="0.3">
      <c r="A42" s="165" t="e">
        <f>('2. Batch Ticket'!C14+'2. Batch Ticket'!C15+'2. Batch Ticket'!C16+'2. Batch Ticket'!C17+'2. Batch Ticket'!C18)/'2. Batch Ticket'!C6</f>
        <v>#DIV/0!</v>
      </c>
      <c r="B42" s="166"/>
      <c r="C42" s="167"/>
      <c r="D42" s="168" t="e">
        <f>('2. Batch Ticket'!C14+'2. Batch Ticket'!C15)/('2. Batch Ticket'!C14+'2. Batch Ticket'!C15+'2. Batch Ticket'!C16+'2. Batch Ticket'!C17+'2. Batch Ticket'!C18)</f>
        <v>#DIV/0!</v>
      </c>
      <c r="E42" s="169"/>
      <c r="F42" s="169"/>
      <c r="G42" s="170"/>
      <c r="H42" s="165">
        <f>'3. Test Results'!C13</f>
        <v>0</v>
      </c>
      <c r="I42" s="166"/>
      <c r="J42" s="167"/>
      <c r="K42" s="165">
        <f>'3. Test Results'!C14</f>
        <v>0</v>
      </c>
      <c r="L42" s="166"/>
      <c r="M42" s="167"/>
      <c r="N42" s="62"/>
      <c r="O42" s="62"/>
    </row>
    <row r="43" spans="1:20" x14ac:dyDescent="0.3">
      <c r="A43" s="111" t="s">
        <v>37</v>
      </c>
      <c r="B43" s="112"/>
      <c r="C43" s="113"/>
      <c r="D43" s="111" t="s">
        <v>123</v>
      </c>
      <c r="E43" s="112"/>
      <c r="F43" s="112"/>
      <c r="G43" s="113"/>
      <c r="H43" s="105" t="s">
        <v>38</v>
      </c>
      <c r="I43" s="106"/>
      <c r="J43" s="107"/>
      <c r="K43" s="111" t="s">
        <v>39</v>
      </c>
      <c r="L43" s="112"/>
      <c r="M43" s="113"/>
      <c r="N43" s="62"/>
      <c r="O43" s="62"/>
    </row>
    <row r="44" spans="1:20" ht="15.6" x14ac:dyDescent="0.3">
      <c r="A44" s="133" t="e">
        <f>'2. Batch Ticket'!C19/'2. Batch Ticket'!C6</f>
        <v>#DIV/0!</v>
      </c>
      <c r="B44" s="152"/>
      <c r="C44" s="153"/>
      <c r="D44" s="165">
        <f>'3. Test Results'!C15</f>
        <v>0</v>
      </c>
      <c r="E44" s="166"/>
      <c r="F44" s="166"/>
      <c r="G44" s="167"/>
      <c r="H44" s="179">
        <f>'3. Test Results'!C16</f>
        <v>0</v>
      </c>
      <c r="I44" s="180"/>
      <c r="J44" s="181"/>
      <c r="K44" s="133">
        <f>'3. Test Results'!C17</f>
        <v>0</v>
      </c>
      <c r="L44" s="152"/>
      <c r="M44" s="182"/>
      <c r="N44" s="62"/>
      <c r="O44" s="62"/>
    </row>
    <row r="45" spans="1:20" x14ac:dyDescent="0.3">
      <c r="A45" s="303" t="s">
        <v>40</v>
      </c>
      <c r="B45" s="304"/>
      <c r="C45" s="304"/>
      <c r="D45" s="304"/>
      <c r="E45" s="304"/>
      <c r="F45" s="304"/>
      <c r="G45" s="304"/>
      <c r="H45" s="114" t="s">
        <v>97</v>
      </c>
      <c r="I45" s="222"/>
      <c r="J45" s="222"/>
      <c r="K45" s="222"/>
      <c r="L45" s="222"/>
      <c r="M45" s="222"/>
      <c r="N45" s="3"/>
      <c r="O45" s="3"/>
      <c r="P45" s="3"/>
      <c r="Q45" s="3"/>
      <c r="R45" s="3"/>
      <c r="S45" s="3"/>
      <c r="T45" s="3"/>
    </row>
    <row r="46" spans="1:20" ht="15.6" x14ac:dyDescent="0.3">
      <c r="A46" s="301">
        <f>'3. Test Results'!C18</f>
        <v>0</v>
      </c>
      <c r="B46" s="302"/>
      <c r="C46" s="302"/>
      <c r="D46" s="302"/>
      <c r="E46" s="302"/>
      <c r="F46" s="302"/>
      <c r="G46" s="302"/>
      <c r="H46" s="108">
        <f>'1. Project &amp; Mix Info'!C40</f>
        <v>0</v>
      </c>
      <c r="I46" s="109"/>
      <c r="J46" s="109"/>
      <c r="K46" s="109"/>
      <c r="L46" s="109"/>
      <c r="M46" s="109"/>
    </row>
    <row r="47" spans="1:20" ht="15.6" x14ac:dyDescent="0.3">
      <c r="A47" s="86" t="s">
        <v>204</v>
      </c>
      <c r="B47" s="87"/>
      <c r="C47" s="308">
        <f>'1. Project &amp; Mix Info'!C41</f>
        <v>0</v>
      </c>
      <c r="D47" s="309"/>
      <c r="E47" s="309"/>
      <c r="F47" s="309"/>
      <c r="G47" s="309"/>
      <c r="H47" s="309"/>
      <c r="I47" s="309"/>
      <c r="J47" s="309"/>
      <c r="K47" s="309"/>
      <c r="L47" s="309"/>
      <c r="M47" s="310"/>
      <c r="N47" s="62"/>
      <c r="O47" s="62"/>
    </row>
    <row r="48" spans="1:20" ht="15.6" x14ac:dyDescent="0.3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62"/>
      <c r="O48" s="62"/>
    </row>
    <row r="49" spans="1:15" ht="15.6" x14ac:dyDescent="0.3">
      <c r="A49" s="41"/>
      <c r="B49" s="144" t="s">
        <v>0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62"/>
      <c r="O49" s="62"/>
    </row>
    <row r="50" spans="1:15" s="5" customFormat="1" ht="15.6" x14ac:dyDescent="0.3">
      <c r="A50" s="41"/>
      <c r="B50" s="42" t="s">
        <v>201</v>
      </c>
      <c r="C50" s="43"/>
      <c r="D50" s="43"/>
      <c r="E50" s="43"/>
      <c r="F50" s="43"/>
      <c r="G50" s="43"/>
      <c r="H50" s="142" t="s">
        <v>1</v>
      </c>
      <c r="I50" s="142"/>
      <c r="J50" s="142"/>
      <c r="K50" s="142"/>
      <c r="L50" s="142"/>
      <c r="M50" s="43"/>
      <c r="N50" s="62"/>
      <c r="O50" s="62"/>
    </row>
    <row r="51" spans="1:15" s="5" customFormat="1" x14ac:dyDescent="0.3">
      <c r="A51" s="11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3"/>
      <c r="N51" s="62"/>
      <c r="O51" s="62"/>
    </row>
    <row r="52" spans="1:15" x14ac:dyDescent="0.3">
      <c r="A52" s="176" t="s">
        <v>42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8"/>
      <c r="N52" s="62"/>
      <c r="O52" s="62"/>
    </row>
    <row r="53" spans="1:15" x14ac:dyDescent="0.3">
      <c r="A53" s="111" t="s">
        <v>43</v>
      </c>
      <c r="B53" s="112"/>
      <c r="C53" s="112"/>
      <c r="D53" s="112"/>
      <c r="E53" s="112"/>
      <c r="F53" s="111" t="s">
        <v>44</v>
      </c>
      <c r="G53" s="112"/>
      <c r="H53" s="112"/>
      <c r="I53" s="113"/>
      <c r="J53" s="111" t="s">
        <v>45</v>
      </c>
      <c r="K53" s="112"/>
      <c r="L53" s="112"/>
      <c r="M53" s="112"/>
      <c r="N53" s="62"/>
      <c r="O53" s="62"/>
    </row>
    <row r="54" spans="1:15" ht="15.6" x14ac:dyDescent="0.3">
      <c r="A54" s="148" t="s">
        <v>46</v>
      </c>
      <c r="B54" s="160"/>
      <c r="C54" s="160"/>
      <c r="D54" s="160"/>
      <c r="E54" s="159"/>
      <c r="F54" s="148"/>
      <c r="G54" s="149"/>
      <c r="H54" s="149"/>
      <c r="I54" s="155"/>
      <c r="J54" s="148"/>
      <c r="K54" s="149"/>
      <c r="L54" s="149"/>
      <c r="M54" s="155"/>
      <c r="N54" s="62"/>
      <c r="O54" s="62"/>
    </row>
    <row r="55" spans="1:15" x14ac:dyDescent="0.3">
      <c r="A55" s="111" t="s">
        <v>47</v>
      </c>
      <c r="B55" s="112"/>
      <c r="C55" s="111" t="s">
        <v>48</v>
      </c>
      <c r="D55" s="112"/>
      <c r="E55" s="111" t="s">
        <v>49</v>
      </c>
      <c r="F55" s="112"/>
      <c r="G55" s="111" t="s">
        <v>50</v>
      </c>
      <c r="H55" s="112"/>
      <c r="I55" s="111" t="s">
        <v>51</v>
      </c>
      <c r="J55" s="112"/>
      <c r="K55" s="111" t="s">
        <v>52</v>
      </c>
      <c r="L55" s="112"/>
      <c r="M55" s="113"/>
      <c r="N55" s="62"/>
      <c r="O55" s="62"/>
    </row>
    <row r="56" spans="1:15" ht="15.6" x14ac:dyDescent="0.3">
      <c r="A56" s="148"/>
      <c r="B56" s="163"/>
      <c r="C56" s="157"/>
      <c r="D56" s="164"/>
      <c r="E56" s="148"/>
      <c r="F56" s="160"/>
      <c r="G56" s="148"/>
      <c r="H56" s="160"/>
      <c r="I56" s="148"/>
      <c r="J56" s="160"/>
      <c r="K56" s="148"/>
      <c r="L56" s="160"/>
      <c r="M56" s="159"/>
      <c r="N56" s="62"/>
      <c r="O56" s="62"/>
    </row>
    <row r="57" spans="1:15" ht="15.6" x14ac:dyDescent="0.3">
      <c r="A57" s="145"/>
      <c r="B57" s="147"/>
      <c r="C57" s="161"/>
      <c r="D57" s="162"/>
      <c r="E57" s="145"/>
      <c r="F57" s="147"/>
      <c r="G57" s="145"/>
      <c r="H57" s="147"/>
      <c r="I57" s="145"/>
      <c r="J57" s="147"/>
      <c r="K57" s="145"/>
      <c r="L57" s="146"/>
      <c r="M57" s="147"/>
      <c r="N57" s="62"/>
      <c r="O57" s="62"/>
    </row>
    <row r="58" spans="1:15" ht="15.6" x14ac:dyDescent="0.3">
      <c r="A58" s="145"/>
      <c r="B58" s="156"/>
      <c r="C58" s="157"/>
      <c r="D58" s="158"/>
      <c r="E58" s="148"/>
      <c r="F58" s="159"/>
      <c r="G58" s="148"/>
      <c r="H58" s="159"/>
      <c r="I58" s="148"/>
      <c r="J58" s="159"/>
      <c r="K58" s="148"/>
      <c r="L58" s="160"/>
      <c r="M58" s="159"/>
      <c r="N58" s="62"/>
      <c r="O58" s="62"/>
    </row>
    <row r="59" spans="1:15" x14ac:dyDescent="0.3">
      <c r="A59" s="111" t="s">
        <v>47</v>
      </c>
      <c r="B59" s="112"/>
      <c r="C59" s="111" t="s">
        <v>53</v>
      </c>
      <c r="D59" s="112"/>
      <c r="E59" s="114" t="s">
        <v>54</v>
      </c>
      <c r="F59" s="115"/>
      <c r="G59" s="111" t="s">
        <v>55</v>
      </c>
      <c r="H59" s="112"/>
      <c r="I59" s="114" t="s">
        <v>56</v>
      </c>
      <c r="J59" s="115"/>
      <c r="K59" s="115"/>
      <c r="L59" s="115"/>
      <c r="M59" s="115"/>
      <c r="N59" s="62"/>
      <c r="O59" s="62"/>
    </row>
    <row r="60" spans="1:15" ht="14.4" customHeight="1" x14ac:dyDescent="0.3">
      <c r="A60" s="148"/>
      <c r="B60" s="155"/>
      <c r="C60" s="148"/>
      <c r="D60" s="155"/>
      <c r="E60" s="148"/>
      <c r="F60" s="155"/>
      <c r="G60" s="148"/>
      <c r="H60" s="155"/>
      <c r="I60" s="148"/>
      <c r="J60" s="149"/>
      <c r="K60" s="149"/>
      <c r="L60" s="149"/>
      <c r="M60" s="149"/>
      <c r="N60" s="62"/>
      <c r="O60" s="62"/>
    </row>
    <row r="61" spans="1:15" ht="15.6" x14ac:dyDescent="0.3">
      <c r="A61" s="145"/>
      <c r="B61" s="147"/>
      <c r="C61" s="145"/>
      <c r="D61" s="147"/>
      <c r="E61" s="145"/>
      <c r="F61" s="147"/>
      <c r="G61" s="145"/>
      <c r="H61" s="147"/>
      <c r="I61" s="145"/>
      <c r="J61" s="146"/>
      <c r="K61" s="146"/>
      <c r="L61" s="146"/>
      <c r="M61" s="146"/>
      <c r="N61" s="62"/>
      <c r="O61" s="62"/>
    </row>
    <row r="62" spans="1:15" ht="15.6" x14ac:dyDescent="0.3">
      <c r="A62" s="145"/>
      <c r="B62" s="147"/>
      <c r="C62" s="145"/>
      <c r="D62" s="147"/>
      <c r="E62" s="145"/>
      <c r="F62" s="147"/>
      <c r="G62" s="145"/>
      <c r="H62" s="147"/>
      <c r="I62" s="145"/>
      <c r="J62" s="146"/>
      <c r="K62" s="146"/>
      <c r="L62" s="146"/>
      <c r="M62" s="146"/>
      <c r="N62" s="62"/>
      <c r="O62" s="62"/>
    </row>
    <row r="63" spans="1:15" x14ac:dyDescent="0.3">
      <c r="A63" s="176" t="s">
        <v>57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8"/>
      <c r="N63" s="62"/>
      <c r="O63" s="62"/>
    </row>
    <row r="64" spans="1:15" x14ac:dyDescent="0.3">
      <c r="A64" s="111" t="s">
        <v>43</v>
      </c>
      <c r="B64" s="112"/>
      <c r="C64" s="112"/>
      <c r="D64" s="112"/>
      <c r="E64" s="112"/>
      <c r="F64" s="111" t="s">
        <v>44</v>
      </c>
      <c r="G64" s="112"/>
      <c r="H64" s="112"/>
      <c r="I64" s="113"/>
      <c r="J64" s="111" t="s">
        <v>58</v>
      </c>
      <c r="K64" s="112"/>
      <c r="L64" s="112"/>
      <c r="M64" s="112"/>
      <c r="N64" s="62"/>
      <c r="O64" s="62"/>
    </row>
    <row r="65" spans="1:18" ht="15.6" x14ac:dyDescent="0.3">
      <c r="A65" s="148" t="s">
        <v>59</v>
      </c>
      <c r="B65" s="160"/>
      <c r="C65" s="160"/>
      <c r="D65" s="160"/>
      <c r="E65" s="159"/>
      <c r="F65" s="148"/>
      <c r="G65" s="149"/>
      <c r="H65" s="149"/>
      <c r="I65" s="155"/>
      <c r="J65" s="148"/>
      <c r="K65" s="149"/>
      <c r="L65" s="149"/>
      <c r="M65" s="155"/>
      <c r="N65" s="62"/>
      <c r="O65" s="62"/>
    </row>
    <row r="66" spans="1:18" x14ac:dyDescent="0.3">
      <c r="A66" s="111" t="s">
        <v>60</v>
      </c>
      <c r="B66" s="112"/>
      <c r="C66" s="111" t="s">
        <v>61</v>
      </c>
      <c r="D66" s="112"/>
      <c r="E66" s="111" t="s">
        <v>62</v>
      </c>
      <c r="F66" s="112"/>
      <c r="G66" s="111" t="s">
        <v>63</v>
      </c>
      <c r="H66" s="112"/>
      <c r="I66" s="111" t="s">
        <v>64</v>
      </c>
      <c r="J66" s="112"/>
      <c r="K66" s="111" t="s">
        <v>65</v>
      </c>
      <c r="L66" s="112"/>
      <c r="M66" s="113"/>
      <c r="N66" s="62"/>
      <c r="O66" s="62"/>
    </row>
    <row r="67" spans="1:18" ht="15.6" x14ac:dyDescent="0.3">
      <c r="A67" s="148"/>
      <c r="B67" s="163"/>
      <c r="C67" s="148"/>
      <c r="D67" s="160"/>
      <c r="E67" s="148"/>
      <c r="F67" s="160"/>
      <c r="G67" s="148"/>
      <c r="H67" s="160"/>
      <c r="I67" s="148"/>
      <c r="J67" s="160"/>
      <c r="K67" s="183" t="s">
        <v>145</v>
      </c>
      <c r="L67" s="184"/>
      <c r="M67" s="185"/>
      <c r="N67" s="62"/>
      <c r="O67" s="62"/>
    </row>
    <row r="68" spans="1:18" ht="15.6" x14ac:dyDescent="0.3">
      <c r="A68" s="145"/>
      <c r="B68" s="147"/>
      <c r="C68" s="145"/>
      <c r="D68" s="147"/>
      <c r="E68" s="145"/>
      <c r="F68" s="147"/>
      <c r="G68" s="145"/>
      <c r="H68" s="147"/>
      <c r="I68" s="145"/>
      <c r="J68" s="147"/>
      <c r="K68" s="186"/>
      <c r="L68" s="187"/>
      <c r="M68" s="188"/>
      <c r="N68" s="62"/>
      <c r="O68" s="62"/>
    </row>
    <row r="69" spans="1:18" ht="15.6" x14ac:dyDescent="0.3">
      <c r="A69" s="145"/>
      <c r="B69" s="156"/>
      <c r="C69" s="148"/>
      <c r="D69" s="159"/>
      <c r="E69" s="148"/>
      <c r="F69" s="159"/>
      <c r="G69" s="148"/>
      <c r="H69" s="159"/>
      <c r="I69" s="148"/>
      <c r="J69" s="159"/>
      <c r="K69" s="183"/>
      <c r="L69" s="184"/>
      <c r="M69" s="185"/>
      <c r="N69" s="62"/>
      <c r="O69" s="62"/>
    </row>
    <row r="70" spans="1:18" ht="22.2" customHeight="1" x14ac:dyDescent="0.3">
      <c r="A70" s="111" t="s">
        <v>60</v>
      </c>
      <c r="B70" s="112"/>
      <c r="C70" s="189" t="s">
        <v>66</v>
      </c>
      <c r="D70" s="190"/>
      <c r="E70" s="114" t="s">
        <v>67</v>
      </c>
      <c r="F70" s="115"/>
      <c r="G70" s="111" t="s">
        <v>68</v>
      </c>
      <c r="H70" s="112"/>
      <c r="I70" s="114" t="s">
        <v>56</v>
      </c>
      <c r="J70" s="115"/>
      <c r="K70" s="115"/>
      <c r="L70" s="115"/>
      <c r="M70" s="115"/>
      <c r="N70" s="62"/>
      <c r="O70" s="62"/>
    </row>
    <row r="71" spans="1:18" ht="22.2" customHeight="1" x14ac:dyDescent="0.3">
      <c r="A71" s="148"/>
      <c r="B71" s="155"/>
      <c r="C71" s="148"/>
      <c r="D71" s="155"/>
      <c r="E71" s="148"/>
      <c r="F71" s="155"/>
      <c r="G71" s="148"/>
      <c r="H71" s="155"/>
      <c r="I71" s="148"/>
      <c r="J71" s="149"/>
      <c r="K71" s="149"/>
      <c r="L71" s="149"/>
      <c r="M71" s="149"/>
      <c r="N71" s="62"/>
      <c r="O71" s="62"/>
    </row>
    <row r="72" spans="1:18" ht="23.4" customHeight="1" x14ac:dyDescent="0.3">
      <c r="A72" s="145"/>
      <c r="B72" s="147"/>
      <c r="C72" s="145"/>
      <c r="D72" s="147"/>
      <c r="E72" s="145"/>
      <c r="F72" s="147"/>
      <c r="G72" s="145"/>
      <c r="H72" s="147"/>
      <c r="I72" s="145"/>
      <c r="J72" s="146"/>
      <c r="K72" s="146"/>
      <c r="L72" s="146"/>
      <c r="M72" s="146"/>
      <c r="N72" s="62"/>
      <c r="O72" s="62"/>
    </row>
    <row r="73" spans="1:18" ht="30.6" customHeight="1" x14ac:dyDescent="0.3">
      <c r="A73" s="145"/>
      <c r="B73" s="147"/>
      <c r="C73" s="145"/>
      <c r="D73" s="147"/>
      <c r="E73" s="145"/>
      <c r="F73" s="147"/>
      <c r="G73" s="145"/>
      <c r="H73" s="147"/>
      <c r="I73" s="145"/>
      <c r="J73" s="146"/>
      <c r="K73" s="146"/>
      <c r="L73" s="146"/>
      <c r="M73" s="146"/>
      <c r="N73" s="62"/>
      <c r="O73" s="62"/>
    </row>
    <row r="74" spans="1:18" x14ac:dyDescent="0.3">
      <c r="A74" s="176" t="s">
        <v>69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8"/>
      <c r="N74" s="62"/>
      <c r="O74" s="62"/>
    </row>
    <row r="75" spans="1:18" x14ac:dyDescent="0.3">
      <c r="A75" s="111" t="s">
        <v>43</v>
      </c>
      <c r="B75" s="112"/>
      <c r="C75" s="112"/>
      <c r="D75" s="112"/>
      <c r="E75" s="112"/>
      <c r="F75" s="111" t="s">
        <v>44</v>
      </c>
      <c r="G75" s="112"/>
      <c r="H75" s="112"/>
      <c r="I75" s="113"/>
      <c r="J75" s="111" t="s">
        <v>70</v>
      </c>
      <c r="K75" s="112"/>
      <c r="L75" s="112"/>
      <c r="M75" s="112"/>
      <c r="N75" s="62"/>
      <c r="O75" s="62"/>
    </row>
    <row r="76" spans="1:18" ht="15.6" x14ac:dyDescent="0.3">
      <c r="A76" s="148" t="s">
        <v>71</v>
      </c>
      <c r="B76" s="160"/>
      <c r="C76" s="160"/>
      <c r="D76" s="160"/>
      <c r="E76" s="159"/>
      <c r="F76" s="148"/>
      <c r="G76" s="149"/>
      <c r="H76" s="149"/>
      <c r="I76" s="155"/>
      <c r="J76" s="148"/>
      <c r="K76" s="149"/>
      <c r="L76" s="149"/>
      <c r="M76" s="155"/>
      <c r="N76" s="62"/>
      <c r="O76" s="62"/>
    </row>
    <row r="77" spans="1:18" x14ac:dyDescent="0.3">
      <c r="A77" s="111" t="s">
        <v>72</v>
      </c>
      <c r="B77" s="112"/>
      <c r="C77" s="191">
        <v>0</v>
      </c>
      <c r="D77" s="192"/>
      <c r="E77" s="193">
        <v>90</v>
      </c>
      <c r="F77" s="194"/>
      <c r="G77" s="193">
        <v>180</v>
      </c>
      <c r="H77" s="194"/>
      <c r="I77" s="193">
        <v>270</v>
      </c>
      <c r="J77" s="194"/>
      <c r="K77" s="191" t="s">
        <v>193</v>
      </c>
      <c r="L77" s="192"/>
      <c r="M77" s="195"/>
      <c r="N77" s="62"/>
      <c r="O77" s="62"/>
    </row>
    <row r="78" spans="1:18" ht="15.6" x14ac:dyDescent="0.3">
      <c r="A78" s="148"/>
      <c r="B78" s="163"/>
      <c r="C78" s="148"/>
      <c r="D78" s="160"/>
      <c r="E78" s="148"/>
      <c r="F78" s="160"/>
      <c r="G78" s="148"/>
      <c r="H78" s="160"/>
      <c r="I78" s="148"/>
      <c r="J78" s="160"/>
      <c r="K78" s="148"/>
      <c r="L78" s="160"/>
      <c r="M78" s="159"/>
      <c r="N78" s="62"/>
      <c r="O78" s="62"/>
    </row>
    <row r="79" spans="1:18" ht="15.6" x14ac:dyDescent="0.3">
      <c r="A79" s="145"/>
      <c r="B79" s="147"/>
      <c r="C79" s="145"/>
      <c r="D79" s="147"/>
      <c r="E79" s="145"/>
      <c r="F79" s="147"/>
      <c r="G79" s="145"/>
      <c r="H79" s="147"/>
      <c r="I79" s="145"/>
      <c r="J79" s="147"/>
      <c r="K79" s="145"/>
      <c r="L79" s="146"/>
      <c r="M79" s="147"/>
      <c r="N79" s="62"/>
      <c r="O79" s="62"/>
    </row>
    <row r="80" spans="1:18" ht="35.4" customHeight="1" x14ac:dyDescent="0.3">
      <c r="A80" s="145"/>
      <c r="B80" s="156"/>
      <c r="C80" s="148"/>
      <c r="D80" s="159"/>
      <c r="E80" s="148"/>
      <c r="F80" s="159"/>
      <c r="G80" s="148"/>
      <c r="H80" s="159"/>
      <c r="I80" s="148"/>
      <c r="J80" s="159"/>
      <c r="K80" s="148"/>
      <c r="L80" s="160"/>
      <c r="M80" s="159"/>
      <c r="N80" s="62"/>
      <c r="O80" s="3"/>
      <c r="P80" s="3"/>
      <c r="Q80" s="3"/>
      <c r="R80" s="3"/>
    </row>
    <row r="81" spans="1:15" x14ac:dyDescent="0.3">
      <c r="A81" s="111" t="s">
        <v>72</v>
      </c>
      <c r="B81" s="112"/>
      <c r="C81" s="193">
        <v>0</v>
      </c>
      <c r="D81" s="194"/>
      <c r="E81" s="193">
        <v>90</v>
      </c>
      <c r="F81" s="194"/>
      <c r="G81" s="193">
        <v>180</v>
      </c>
      <c r="H81" s="194"/>
      <c r="I81" s="193">
        <v>270</v>
      </c>
      <c r="J81" s="194"/>
      <c r="K81" s="193" t="s">
        <v>73</v>
      </c>
      <c r="L81" s="194"/>
      <c r="M81" s="196"/>
      <c r="N81" s="62"/>
      <c r="O81" s="62"/>
    </row>
    <row r="82" spans="1:15" ht="15.6" x14ac:dyDescent="0.3">
      <c r="A82" s="148"/>
      <c r="B82" s="155"/>
      <c r="C82" s="148"/>
      <c r="D82" s="155"/>
      <c r="E82" s="148"/>
      <c r="F82" s="155"/>
      <c r="G82" s="148"/>
      <c r="H82" s="155"/>
      <c r="I82" s="148"/>
      <c r="J82" s="160"/>
      <c r="K82" s="148"/>
      <c r="L82" s="160"/>
      <c r="M82" s="159"/>
      <c r="N82" s="62"/>
      <c r="O82" s="62"/>
    </row>
    <row r="83" spans="1:15" ht="15.6" x14ac:dyDescent="0.3">
      <c r="A83" s="145"/>
      <c r="B83" s="147"/>
      <c r="C83" s="145"/>
      <c r="D83" s="147"/>
      <c r="E83" s="145"/>
      <c r="F83" s="147"/>
      <c r="G83" s="145"/>
      <c r="H83" s="147"/>
      <c r="I83" s="145"/>
      <c r="J83" s="147"/>
      <c r="K83" s="145"/>
      <c r="L83" s="146"/>
      <c r="M83" s="147"/>
      <c r="N83" s="62"/>
      <c r="O83" s="62"/>
    </row>
    <row r="84" spans="1:15" ht="15.6" x14ac:dyDescent="0.3">
      <c r="A84" s="145"/>
      <c r="B84" s="147"/>
      <c r="C84" s="145"/>
      <c r="D84" s="147"/>
      <c r="E84" s="145"/>
      <c r="F84" s="147"/>
      <c r="G84" s="145"/>
      <c r="H84" s="147"/>
      <c r="I84" s="148"/>
      <c r="J84" s="159"/>
      <c r="K84" s="148"/>
      <c r="L84" s="160"/>
      <c r="M84" s="159"/>
      <c r="N84" s="62"/>
      <c r="O84" s="62"/>
    </row>
    <row r="85" spans="1:15" x14ac:dyDescent="0.3">
      <c r="A85" s="111" t="s">
        <v>74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1"/>
      <c r="N85" s="62"/>
      <c r="O85" s="62"/>
    </row>
    <row r="86" spans="1:15" ht="15.6" x14ac:dyDescent="0.3">
      <c r="A86" s="148"/>
      <c r="B86" s="14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59"/>
      <c r="N86" s="62"/>
      <c r="O86" s="62"/>
    </row>
    <row r="87" spans="1:15" ht="15.6" x14ac:dyDescent="0.3">
      <c r="A87" s="148"/>
      <c r="B87" s="149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59"/>
      <c r="N87" s="62"/>
      <c r="O87" s="62"/>
    </row>
    <row r="88" spans="1:15" ht="15.6" x14ac:dyDescent="0.3">
      <c r="A88" s="148"/>
      <c r="B88" s="14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59"/>
      <c r="N88" s="62"/>
      <c r="O88" s="62"/>
    </row>
    <row r="89" spans="1:1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62"/>
      <c r="O89" s="62"/>
    </row>
    <row r="90" spans="1:15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62"/>
      <c r="O90" s="62"/>
    </row>
    <row r="91" spans="1:15" x14ac:dyDescent="0.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1:15" x14ac:dyDescent="0.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1:15" x14ac:dyDescent="0.3">
      <c r="N93" s="62"/>
      <c r="O93" s="62"/>
    </row>
    <row r="94" spans="1:15" x14ac:dyDescent="0.3">
      <c r="N94" s="62"/>
      <c r="O94" s="62"/>
    </row>
  </sheetData>
  <mergeCells count="291">
    <mergeCell ref="C47:M47"/>
    <mergeCell ref="A45:G45"/>
    <mergeCell ref="H12:J12"/>
    <mergeCell ref="H13:J13"/>
    <mergeCell ref="A12:G12"/>
    <mergeCell ref="A13:G13"/>
    <mergeCell ref="H45:M45"/>
    <mergeCell ref="H46:M46"/>
    <mergeCell ref="A85:M85"/>
    <mergeCell ref="A86:M86"/>
    <mergeCell ref="A87:M87"/>
    <mergeCell ref="A88:M88"/>
    <mergeCell ref="A84:B84"/>
    <mergeCell ref="C84:D84"/>
    <mergeCell ref="E84:F84"/>
    <mergeCell ref="G84:H84"/>
    <mergeCell ref="I81:J81"/>
    <mergeCell ref="K81:M81"/>
    <mergeCell ref="I82:J82"/>
    <mergeCell ref="K82:M82"/>
    <mergeCell ref="I83:J83"/>
    <mergeCell ref="K83:M83"/>
    <mergeCell ref="I84:J84"/>
    <mergeCell ref="K84:M84"/>
    <mergeCell ref="A82:B82"/>
    <mergeCell ref="C82:D82"/>
    <mergeCell ref="E82:F82"/>
    <mergeCell ref="G82:H82"/>
    <mergeCell ref="A83:B83"/>
    <mergeCell ref="C83:D83"/>
    <mergeCell ref="E83:F83"/>
    <mergeCell ref="G83:H83"/>
    <mergeCell ref="A80:B80"/>
    <mergeCell ref="C80:D80"/>
    <mergeCell ref="E80:F80"/>
    <mergeCell ref="G80:H80"/>
    <mergeCell ref="I80:J80"/>
    <mergeCell ref="K80:M80"/>
    <mergeCell ref="A81:B81"/>
    <mergeCell ref="C81:D81"/>
    <mergeCell ref="E81:F81"/>
    <mergeCell ref="G81:H81"/>
    <mergeCell ref="A78:B78"/>
    <mergeCell ref="C78:D78"/>
    <mergeCell ref="E78:F78"/>
    <mergeCell ref="G78:H78"/>
    <mergeCell ref="I78:J78"/>
    <mergeCell ref="K78:M78"/>
    <mergeCell ref="A79:B79"/>
    <mergeCell ref="C79:D79"/>
    <mergeCell ref="E79:F79"/>
    <mergeCell ref="G79:H79"/>
    <mergeCell ref="I79:J79"/>
    <mergeCell ref="K79:M79"/>
    <mergeCell ref="A74:M74"/>
    <mergeCell ref="A75:E75"/>
    <mergeCell ref="F75:I75"/>
    <mergeCell ref="J75:M75"/>
    <mergeCell ref="A76:E76"/>
    <mergeCell ref="F76:I76"/>
    <mergeCell ref="J76:M76"/>
    <mergeCell ref="A77:B77"/>
    <mergeCell ref="C77:D77"/>
    <mergeCell ref="E77:F77"/>
    <mergeCell ref="G77:H77"/>
    <mergeCell ref="I77:J77"/>
    <mergeCell ref="K77:M77"/>
    <mergeCell ref="A72:B72"/>
    <mergeCell ref="C72:D72"/>
    <mergeCell ref="E72:F72"/>
    <mergeCell ref="G72:H72"/>
    <mergeCell ref="I72:M72"/>
    <mergeCell ref="A73:B73"/>
    <mergeCell ref="C73:D73"/>
    <mergeCell ref="E73:F73"/>
    <mergeCell ref="G73:H73"/>
    <mergeCell ref="I73:M73"/>
    <mergeCell ref="A70:B70"/>
    <mergeCell ref="C70:D70"/>
    <mergeCell ref="E70:F70"/>
    <mergeCell ref="G70:H70"/>
    <mergeCell ref="I70:M70"/>
    <mergeCell ref="A71:B71"/>
    <mergeCell ref="C71:D71"/>
    <mergeCell ref="E71:F71"/>
    <mergeCell ref="G71:H71"/>
    <mergeCell ref="I71:M71"/>
    <mergeCell ref="A68:B68"/>
    <mergeCell ref="C68:D68"/>
    <mergeCell ref="E68:F68"/>
    <mergeCell ref="G68:H68"/>
    <mergeCell ref="I68:J68"/>
    <mergeCell ref="K68:M68"/>
    <mergeCell ref="A69:B69"/>
    <mergeCell ref="C69:D69"/>
    <mergeCell ref="E69:F69"/>
    <mergeCell ref="G69:H69"/>
    <mergeCell ref="I69:J69"/>
    <mergeCell ref="K69:M69"/>
    <mergeCell ref="A66:B66"/>
    <mergeCell ref="C66:D66"/>
    <mergeCell ref="E66:F66"/>
    <mergeCell ref="G66:H66"/>
    <mergeCell ref="I66:J66"/>
    <mergeCell ref="K66:M66"/>
    <mergeCell ref="A67:B67"/>
    <mergeCell ref="C67:D67"/>
    <mergeCell ref="E67:F67"/>
    <mergeCell ref="G67:H67"/>
    <mergeCell ref="I67:J67"/>
    <mergeCell ref="K67:M67"/>
    <mergeCell ref="H24:M24"/>
    <mergeCell ref="H26:M26"/>
    <mergeCell ref="A17:C17"/>
    <mergeCell ref="D17:G17"/>
    <mergeCell ref="A63:M63"/>
    <mergeCell ref="A64:E64"/>
    <mergeCell ref="F64:I64"/>
    <mergeCell ref="J64:M64"/>
    <mergeCell ref="A65:E65"/>
    <mergeCell ref="F65:I65"/>
    <mergeCell ref="J65:M65"/>
    <mergeCell ref="H28:M28"/>
    <mergeCell ref="A27:G27"/>
    <mergeCell ref="A51:M51"/>
    <mergeCell ref="A52:M52"/>
    <mergeCell ref="B49:M49"/>
    <mergeCell ref="A33:G33"/>
    <mergeCell ref="H33:M33"/>
    <mergeCell ref="A38:G38"/>
    <mergeCell ref="H38:M38"/>
    <mergeCell ref="A39:G39"/>
    <mergeCell ref="D44:G44"/>
    <mergeCell ref="H44:J44"/>
    <mergeCell ref="K44:M44"/>
    <mergeCell ref="A7:C7"/>
    <mergeCell ref="A6:C6"/>
    <mergeCell ref="A11:C11"/>
    <mergeCell ref="D11:G11"/>
    <mergeCell ref="H11:J11"/>
    <mergeCell ref="K11:M11"/>
    <mergeCell ref="D7:G7"/>
    <mergeCell ref="H7:J7"/>
    <mergeCell ref="A9:C9"/>
    <mergeCell ref="A10:C10"/>
    <mergeCell ref="D10:G10"/>
    <mergeCell ref="H10:J10"/>
    <mergeCell ref="K10:M10"/>
    <mergeCell ref="A20:C20"/>
    <mergeCell ref="D21:G21"/>
    <mergeCell ref="H21:J21"/>
    <mergeCell ref="K21:M21"/>
    <mergeCell ref="A21:C21"/>
    <mergeCell ref="A19:C19"/>
    <mergeCell ref="D19:G19"/>
    <mergeCell ref="H19:J19"/>
    <mergeCell ref="K19:M19"/>
    <mergeCell ref="H25:M25"/>
    <mergeCell ref="A14:C14"/>
    <mergeCell ref="D15:G15"/>
    <mergeCell ref="A15:C15"/>
    <mergeCell ref="H15:J15"/>
    <mergeCell ref="K15:M15"/>
    <mergeCell ref="A54:E54"/>
    <mergeCell ref="A31:G31"/>
    <mergeCell ref="H31:M31"/>
    <mergeCell ref="A34:G34"/>
    <mergeCell ref="H34:M34"/>
    <mergeCell ref="A29:G29"/>
    <mergeCell ref="H27:M27"/>
    <mergeCell ref="H29:M29"/>
    <mergeCell ref="A42:C42"/>
    <mergeCell ref="D42:G42"/>
    <mergeCell ref="H42:J42"/>
    <mergeCell ref="K42:M42"/>
    <mergeCell ref="A41:C41"/>
    <mergeCell ref="D41:G41"/>
    <mergeCell ref="H41:J41"/>
    <mergeCell ref="K41:M41"/>
    <mergeCell ref="A35:G35"/>
    <mergeCell ref="A24:G24"/>
    <mergeCell ref="A28:G28"/>
    <mergeCell ref="K43:M43"/>
    <mergeCell ref="H43:J43"/>
    <mergeCell ref="D43:G43"/>
    <mergeCell ref="A40:G40"/>
    <mergeCell ref="H40:M40"/>
    <mergeCell ref="A57:B57"/>
    <mergeCell ref="C57:D57"/>
    <mergeCell ref="E57:F57"/>
    <mergeCell ref="G57:H57"/>
    <mergeCell ref="I57:J57"/>
    <mergeCell ref="K57:M57"/>
    <mergeCell ref="E56:F56"/>
    <mergeCell ref="G56:H56"/>
    <mergeCell ref="I56:J56"/>
    <mergeCell ref="K56:M56"/>
    <mergeCell ref="A56:B56"/>
    <mergeCell ref="C56:D56"/>
    <mergeCell ref="A55:B55"/>
    <mergeCell ref="C55:D55"/>
    <mergeCell ref="E55:F55"/>
    <mergeCell ref="G55:H55"/>
    <mergeCell ref="I55:J55"/>
    <mergeCell ref="K55:M55"/>
    <mergeCell ref="A53:E53"/>
    <mergeCell ref="F54:I54"/>
    <mergeCell ref="J54:M54"/>
    <mergeCell ref="A59:B59"/>
    <mergeCell ref="C59:D59"/>
    <mergeCell ref="E59:F59"/>
    <mergeCell ref="A58:B58"/>
    <mergeCell ref="C58:D58"/>
    <mergeCell ref="E58:F58"/>
    <mergeCell ref="G58:H58"/>
    <mergeCell ref="I58:J58"/>
    <mergeCell ref="K58:M58"/>
    <mergeCell ref="E62:F62"/>
    <mergeCell ref="G60:H60"/>
    <mergeCell ref="G61:H61"/>
    <mergeCell ref="A60:B60"/>
    <mergeCell ref="C60:D60"/>
    <mergeCell ref="E60:F60"/>
    <mergeCell ref="A61:B61"/>
    <mergeCell ref="C61:D61"/>
    <mergeCell ref="E61:F61"/>
    <mergeCell ref="B1:M1"/>
    <mergeCell ref="I61:M61"/>
    <mergeCell ref="I62:M62"/>
    <mergeCell ref="F53:I53"/>
    <mergeCell ref="J53:M53"/>
    <mergeCell ref="D4:G4"/>
    <mergeCell ref="H4:J4"/>
    <mergeCell ref="K4:M4"/>
    <mergeCell ref="A8:C8"/>
    <mergeCell ref="G59:H59"/>
    <mergeCell ref="G62:H62"/>
    <mergeCell ref="I59:M59"/>
    <mergeCell ref="I60:M60"/>
    <mergeCell ref="A43:C43"/>
    <mergeCell ref="A44:C44"/>
    <mergeCell ref="H50:L50"/>
    <mergeCell ref="A62:B62"/>
    <mergeCell ref="C62:D62"/>
    <mergeCell ref="H2:L2"/>
    <mergeCell ref="H18:J18"/>
    <mergeCell ref="H20:J20"/>
    <mergeCell ref="K20:M20"/>
    <mergeCell ref="K18:M18"/>
    <mergeCell ref="K16:M16"/>
    <mergeCell ref="K14:M14"/>
    <mergeCell ref="D20:G20"/>
    <mergeCell ref="D6:G6"/>
    <mergeCell ref="D14:G14"/>
    <mergeCell ref="D16:G16"/>
    <mergeCell ref="D18:G18"/>
    <mergeCell ref="H14:J14"/>
    <mergeCell ref="H16:J16"/>
    <mergeCell ref="K6:M6"/>
    <mergeCell ref="K7:M7"/>
    <mergeCell ref="H17:J17"/>
    <mergeCell ref="K17:M17"/>
    <mergeCell ref="D5:G5"/>
    <mergeCell ref="H5:J5"/>
    <mergeCell ref="K5:M5"/>
    <mergeCell ref="K12:M12"/>
    <mergeCell ref="K13:M13"/>
    <mergeCell ref="A4:C4"/>
    <mergeCell ref="A5:C5"/>
    <mergeCell ref="A16:C16"/>
    <mergeCell ref="H39:M39"/>
    <mergeCell ref="H8:J8"/>
    <mergeCell ref="K8:M8"/>
    <mergeCell ref="D8:G8"/>
    <mergeCell ref="D9:G9"/>
    <mergeCell ref="A18:C18"/>
    <mergeCell ref="A22:G22"/>
    <mergeCell ref="A23:G23"/>
    <mergeCell ref="H22:M22"/>
    <mergeCell ref="H23:M23"/>
    <mergeCell ref="A25:G25"/>
    <mergeCell ref="H30:M30"/>
    <mergeCell ref="A30:G30"/>
    <mergeCell ref="A26:G26"/>
    <mergeCell ref="A32:G32"/>
    <mergeCell ref="H32:M32"/>
    <mergeCell ref="H35:M35"/>
    <mergeCell ref="A36:G36"/>
    <mergeCell ref="H36:M36"/>
    <mergeCell ref="A37:G37"/>
    <mergeCell ref="H37:M37"/>
  </mergeCells>
  <dataValidations disablePrompts="1" count="2">
    <dataValidation type="list" allowBlank="1" showInputMessage="1" showErrorMessage="1" sqref="K67:M69" xr:uid="{FE05F0EB-875A-4A63-8029-8193C9AED6E9}">
      <formula1>"Within the middle third of span length, Outside of the middle third but within 5% of length, Outside of the middle third and more than 5% of length"</formula1>
    </dataValidation>
    <dataValidation type="list" allowBlank="1" showInputMessage="1" showErrorMessage="1" sqref="C56:D58" xr:uid="{2D793AEE-03ED-401C-B496-7AA14702D73D}">
      <formula1>"Structure, Pavement, Ancillary, See Remarks"</formula1>
    </dataValidation>
  </dataValidations>
  <pageMargins left="0.45" right="0.45" top="0.25" bottom="0.75" header="0" footer="0"/>
  <pageSetup orientation="portrait" r:id="rId1"/>
  <ignoredErrors>
    <ignoredError sqref="A11 K1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A6AA-F241-4D22-A913-8F406049BB47}">
  <dimension ref="A1:R91"/>
  <sheetViews>
    <sheetView view="pageLayout" topLeftCell="A22" zoomScaleNormal="100" workbookViewId="0">
      <selection activeCell="A52" sqref="A52:M52"/>
    </sheetView>
  </sheetViews>
  <sheetFormatPr defaultColWidth="9.109375" defaultRowHeight="14.4" x14ac:dyDescent="0.3"/>
  <cols>
    <col min="1" max="1" width="7.109375" style="32" customWidth="1"/>
    <col min="2" max="2" width="6.88671875" style="32" customWidth="1"/>
    <col min="3" max="3" width="7.33203125" style="32" customWidth="1"/>
    <col min="4" max="4" width="6.88671875" style="32" customWidth="1"/>
    <col min="5" max="5" width="4.6640625" style="32" customWidth="1"/>
    <col min="6" max="6" width="7.6640625" style="32" customWidth="1"/>
    <col min="7" max="7" width="6" style="32" customWidth="1"/>
    <col min="8" max="8" width="7.33203125" style="32" customWidth="1"/>
    <col min="9" max="9" width="6.33203125" style="32" customWidth="1"/>
    <col min="10" max="10" width="9.33203125" style="32" customWidth="1"/>
    <col min="11" max="11" width="6.88671875" style="32" customWidth="1"/>
    <col min="12" max="12" width="7.109375" style="32" customWidth="1"/>
    <col min="13" max="13" width="12.88671875" style="32" customWidth="1"/>
    <col min="14" max="16384" width="9.109375" style="32"/>
  </cols>
  <sheetData>
    <row r="1" spans="1:14" ht="15.6" x14ac:dyDescent="0.3">
      <c r="A1" s="31"/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61"/>
    </row>
    <row r="2" spans="1:14" ht="15.6" x14ac:dyDescent="0.3">
      <c r="A2" s="31"/>
      <c r="B2" s="12" t="s">
        <v>201</v>
      </c>
      <c r="C2" s="31"/>
      <c r="D2" s="31"/>
      <c r="E2" s="31"/>
      <c r="F2" s="31"/>
      <c r="G2" s="31"/>
      <c r="H2" s="221" t="s">
        <v>1</v>
      </c>
      <c r="I2" s="221"/>
      <c r="J2" s="221"/>
      <c r="K2" s="221"/>
      <c r="L2" s="221"/>
      <c r="M2" s="31"/>
    </row>
    <row r="3" spans="1:14" ht="15.6" x14ac:dyDescent="0.3">
      <c r="A3" s="31"/>
      <c r="B3" s="1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x14ac:dyDescent="0.3">
      <c r="A4" s="111" t="s">
        <v>2</v>
      </c>
      <c r="B4" s="201"/>
      <c r="C4" s="202"/>
      <c r="D4" s="111" t="s">
        <v>3</v>
      </c>
      <c r="E4" s="201"/>
      <c r="F4" s="201"/>
      <c r="G4" s="202"/>
      <c r="H4" s="111" t="s">
        <v>4</v>
      </c>
      <c r="I4" s="201"/>
      <c r="J4" s="202"/>
      <c r="K4" s="111" t="s">
        <v>171</v>
      </c>
      <c r="L4" s="201"/>
      <c r="M4" s="202"/>
    </row>
    <row r="5" spans="1:14" ht="15.6" x14ac:dyDescent="0.3">
      <c r="A5" s="148"/>
      <c r="B5" s="149"/>
      <c r="C5" s="205"/>
      <c r="D5" s="148"/>
      <c r="E5" s="149"/>
      <c r="F5" s="149"/>
      <c r="G5" s="155"/>
      <c r="H5" s="148"/>
      <c r="I5" s="149"/>
      <c r="J5" s="155"/>
      <c r="K5" s="148"/>
      <c r="L5" s="149"/>
      <c r="M5" s="155"/>
    </row>
    <row r="6" spans="1:14" x14ac:dyDescent="0.3">
      <c r="A6" s="111" t="s">
        <v>6</v>
      </c>
      <c r="B6" s="201"/>
      <c r="C6" s="202"/>
      <c r="D6" s="105" t="s">
        <v>7</v>
      </c>
      <c r="E6" s="206"/>
      <c r="F6" s="206"/>
      <c r="G6" s="207"/>
      <c r="H6" s="7" t="s">
        <v>8</v>
      </c>
      <c r="I6" s="8"/>
      <c r="J6" s="1"/>
      <c r="K6" s="111" t="s">
        <v>5</v>
      </c>
      <c r="L6" s="201"/>
      <c r="M6" s="202"/>
    </row>
    <row r="7" spans="1:14" ht="15.6" x14ac:dyDescent="0.3">
      <c r="A7" s="148"/>
      <c r="B7" s="149"/>
      <c r="C7" s="205"/>
      <c r="D7" s="208"/>
      <c r="E7" s="209"/>
      <c r="F7" s="209"/>
      <c r="G7" s="210"/>
      <c r="H7" s="217"/>
      <c r="I7" s="218"/>
      <c r="J7" s="219"/>
      <c r="K7" s="148"/>
      <c r="L7" s="149"/>
      <c r="M7" s="155"/>
    </row>
    <row r="8" spans="1:14" x14ac:dyDescent="0.3">
      <c r="A8" s="111" t="s">
        <v>9</v>
      </c>
      <c r="B8" s="201"/>
      <c r="C8" s="202"/>
      <c r="D8" s="114" t="s">
        <v>185</v>
      </c>
      <c r="E8" s="222"/>
      <c r="F8" s="222"/>
      <c r="G8" s="223"/>
      <c r="H8" s="10" t="s">
        <v>194</v>
      </c>
      <c r="I8" s="76"/>
      <c r="J8" s="76"/>
      <c r="K8" s="75" t="s">
        <v>184</v>
      </c>
      <c r="L8" s="76"/>
      <c r="M8" s="77"/>
    </row>
    <row r="9" spans="1:14" ht="15.6" x14ac:dyDescent="0.3">
      <c r="A9" s="208"/>
      <c r="B9" s="209"/>
      <c r="C9" s="210"/>
      <c r="D9" s="217"/>
      <c r="E9" s="218"/>
      <c r="F9" s="218"/>
      <c r="G9" s="219"/>
      <c r="H9" s="211"/>
      <c r="I9" s="212"/>
      <c r="J9" s="213"/>
      <c r="K9" s="214" t="s">
        <v>144</v>
      </c>
      <c r="L9" s="215"/>
      <c r="M9" s="216"/>
    </row>
    <row r="10" spans="1:14" x14ac:dyDescent="0.3">
      <c r="A10" s="111" t="s">
        <v>10</v>
      </c>
      <c r="B10" s="201"/>
      <c r="C10" s="202"/>
      <c r="D10" s="111" t="s">
        <v>11</v>
      </c>
      <c r="E10" s="201"/>
      <c r="F10" s="201"/>
      <c r="G10" s="202"/>
      <c r="H10" s="111" t="s">
        <v>12</v>
      </c>
      <c r="I10" s="201"/>
      <c r="J10" s="202"/>
      <c r="K10" s="111" t="s">
        <v>13</v>
      </c>
      <c r="L10" s="201"/>
      <c r="M10" s="202"/>
    </row>
    <row r="11" spans="1:14" ht="15.6" x14ac:dyDescent="0.3">
      <c r="A11" s="148"/>
      <c r="B11" s="149"/>
      <c r="C11" s="205"/>
      <c r="D11" s="148"/>
      <c r="E11" s="149"/>
      <c r="F11" s="149"/>
      <c r="G11" s="155"/>
      <c r="H11" s="148"/>
      <c r="I11" s="149"/>
      <c r="J11" s="155"/>
      <c r="K11" s="157" t="s">
        <v>81</v>
      </c>
      <c r="L11" s="224"/>
      <c r="M11" s="225"/>
    </row>
    <row r="12" spans="1:14" x14ac:dyDescent="0.3">
      <c r="A12" s="114" t="s">
        <v>203</v>
      </c>
      <c r="B12" s="222"/>
      <c r="C12" s="222"/>
      <c r="D12" s="222"/>
      <c r="E12" s="222"/>
      <c r="F12" s="222"/>
      <c r="G12" s="223"/>
      <c r="H12" s="305" t="s">
        <v>200</v>
      </c>
      <c r="I12" s="305"/>
      <c r="J12" s="306"/>
      <c r="K12" s="111" t="s">
        <v>41</v>
      </c>
      <c r="L12" s="112"/>
      <c r="M12" s="113"/>
    </row>
    <row r="13" spans="1:14" ht="15.6" x14ac:dyDescent="0.3">
      <c r="A13" s="108">
        <f>'3. Test Results'!C8</f>
        <v>0</v>
      </c>
      <c r="B13" s="109"/>
      <c r="C13" s="109"/>
      <c r="D13" s="109"/>
      <c r="E13" s="109"/>
      <c r="F13" s="109"/>
      <c r="G13" s="143"/>
      <c r="H13" s="154">
        <f>'1. Project &amp; Mix Info'!C37</f>
        <v>0</v>
      </c>
      <c r="I13" s="154"/>
      <c r="J13" s="307"/>
      <c r="K13" s="161" t="s">
        <v>89</v>
      </c>
      <c r="L13" s="253"/>
      <c r="M13" s="162"/>
    </row>
    <row r="14" spans="1:14" x14ac:dyDescent="0.3">
      <c r="A14" s="111" t="s">
        <v>14</v>
      </c>
      <c r="B14" s="201"/>
      <c r="C14" s="202"/>
      <c r="D14" s="111" t="s">
        <v>15</v>
      </c>
      <c r="E14" s="201"/>
      <c r="F14" s="201"/>
      <c r="G14" s="202"/>
      <c r="H14" s="111" t="s">
        <v>16</v>
      </c>
      <c r="I14" s="201"/>
      <c r="J14" s="202"/>
      <c r="K14" s="111" t="s">
        <v>17</v>
      </c>
      <c r="L14" s="201"/>
      <c r="M14" s="202"/>
    </row>
    <row r="15" spans="1:14" ht="15.6" x14ac:dyDescent="0.3">
      <c r="A15" s="148"/>
      <c r="B15" s="149"/>
      <c r="C15" s="205"/>
      <c r="D15" s="148"/>
      <c r="E15" s="149"/>
      <c r="F15" s="149"/>
      <c r="G15" s="155"/>
      <c r="H15" s="148"/>
      <c r="I15" s="149"/>
      <c r="J15" s="155"/>
      <c r="K15" s="157" t="s">
        <v>83</v>
      </c>
      <c r="L15" s="224"/>
      <c r="M15" s="225"/>
    </row>
    <row r="16" spans="1:14" x14ac:dyDescent="0.3">
      <c r="A16" s="111" t="s">
        <v>18</v>
      </c>
      <c r="B16" s="201"/>
      <c r="C16" s="202"/>
      <c r="D16" s="111" t="s">
        <v>19</v>
      </c>
      <c r="E16" s="201"/>
      <c r="F16" s="201"/>
      <c r="G16" s="202"/>
      <c r="H16" s="111" t="s">
        <v>20</v>
      </c>
      <c r="I16" s="201"/>
      <c r="J16" s="202"/>
      <c r="K16" s="111" t="s">
        <v>21</v>
      </c>
      <c r="L16" s="201"/>
      <c r="M16" s="202"/>
    </row>
    <row r="17" spans="1:13" ht="15.6" x14ac:dyDescent="0.3">
      <c r="A17" s="226"/>
      <c r="B17" s="227"/>
      <c r="C17" s="230"/>
      <c r="D17" s="148"/>
      <c r="E17" s="149"/>
      <c r="F17" s="149"/>
      <c r="G17" s="155"/>
      <c r="H17" s="148"/>
      <c r="I17" s="149"/>
      <c r="J17" s="155"/>
      <c r="K17" s="148"/>
      <c r="L17" s="149"/>
      <c r="M17" s="155"/>
    </row>
    <row r="18" spans="1:13" x14ac:dyDescent="0.3">
      <c r="A18" s="111" t="s">
        <v>22</v>
      </c>
      <c r="B18" s="201"/>
      <c r="C18" s="202"/>
      <c r="D18" s="111" t="s">
        <v>23</v>
      </c>
      <c r="E18" s="201"/>
      <c r="F18" s="201"/>
      <c r="G18" s="202"/>
      <c r="H18" s="111" t="s">
        <v>24</v>
      </c>
      <c r="I18" s="201"/>
      <c r="J18" s="202"/>
      <c r="K18" s="111" t="s">
        <v>15</v>
      </c>
      <c r="L18" s="201"/>
      <c r="M18" s="202"/>
    </row>
    <row r="19" spans="1:13" ht="15.6" x14ac:dyDescent="0.3">
      <c r="A19" s="226"/>
      <c r="B19" s="227"/>
      <c r="C19" s="228"/>
      <c r="D19" s="197"/>
      <c r="E19" s="198"/>
      <c r="F19" s="198"/>
      <c r="G19" s="229"/>
      <c r="H19" s="197"/>
      <c r="I19" s="198"/>
      <c r="J19" s="229"/>
      <c r="K19" s="197"/>
      <c r="L19" s="198"/>
      <c r="M19" s="229"/>
    </row>
    <row r="20" spans="1:13" x14ac:dyDescent="0.3">
      <c r="A20" s="111" t="s">
        <v>25</v>
      </c>
      <c r="B20" s="201"/>
      <c r="C20" s="202"/>
      <c r="D20" s="111" t="s">
        <v>26</v>
      </c>
      <c r="E20" s="201"/>
      <c r="F20" s="201"/>
      <c r="G20" s="202"/>
      <c r="H20" s="111" t="s">
        <v>24</v>
      </c>
      <c r="I20" s="201"/>
      <c r="J20" s="202"/>
      <c r="K20" s="111" t="s">
        <v>27</v>
      </c>
      <c r="L20" s="201"/>
      <c r="M20" s="202"/>
    </row>
    <row r="21" spans="1:13" ht="15.6" x14ac:dyDescent="0.3">
      <c r="A21" s="226"/>
      <c r="B21" s="227"/>
      <c r="C21" s="230"/>
      <c r="D21" s="148"/>
      <c r="E21" s="149"/>
      <c r="F21" s="149"/>
      <c r="G21" s="155"/>
      <c r="H21" s="148"/>
      <c r="I21" s="149"/>
      <c r="J21" s="155"/>
      <c r="K21" s="148"/>
      <c r="L21" s="149"/>
      <c r="M21" s="155"/>
    </row>
    <row r="22" spans="1:13" x14ac:dyDescent="0.3">
      <c r="A22" s="126" t="s">
        <v>28</v>
      </c>
      <c r="B22" s="238"/>
      <c r="C22" s="238"/>
      <c r="D22" s="238"/>
      <c r="E22" s="238"/>
      <c r="F22" s="238"/>
      <c r="G22" s="238"/>
      <c r="H22" s="128" t="s">
        <v>29</v>
      </c>
      <c r="I22" s="239"/>
      <c r="J22" s="239"/>
      <c r="K22" s="239"/>
      <c r="L22" s="239"/>
      <c r="M22" s="239"/>
    </row>
    <row r="23" spans="1:13" x14ac:dyDescent="0.3">
      <c r="A23" s="111" t="s">
        <v>30</v>
      </c>
      <c r="B23" s="201"/>
      <c r="C23" s="201"/>
      <c r="D23" s="201"/>
      <c r="E23" s="201"/>
      <c r="F23" s="201"/>
      <c r="G23" s="202"/>
      <c r="H23" s="130" t="s">
        <v>31</v>
      </c>
      <c r="I23" s="231"/>
      <c r="J23" s="231"/>
      <c r="K23" s="231"/>
      <c r="L23" s="231"/>
      <c r="M23" s="232"/>
    </row>
    <row r="24" spans="1:13" ht="15.6" x14ac:dyDescent="0.3">
      <c r="A24" s="148"/>
      <c r="B24" s="233"/>
      <c r="C24" s="233"/>
      <c r="D24" s="233"/>
      <c r="E24" s="233"/>
      <c r="F24" s="233"/>
      <c r="G24" s="234"/>
      <c r="H24" s="235"/>
      <c r="I24" s="236"/>
      <c r="J24" s="236"/>
      <c r="K24" s="236"/>
      <c r="L24" s="236"/>
      <c r="M24" s="237"/>
    </row>
    <row r="25" spans="1:13" x14ac:dyDescent="0.3">
      <c r="A25" s="111" t="s">
        <v>32</v>
      </c>
      <c r="B25" s="201"/>
      <c r="C25" s="201"/>
      <c r="D25" s="201"/>
      <c r="E25" s="201"/>
      <c r="F25" s="201"/>
      <c r="G25" s="202"/>
      <c r="H25" s="130" t="s">
        <v>31</v>
      </c>
      <c r="I25" s="231"/>
      <c r="J25" s="231"/>
      <c r="K25" s="231"/>
      <c r="L25" s="231"/>
      <c r="M25" s="232"/>
    </row>
    <row r="26" spans="1:13" ht="15.6" x14ac:dyDescent="0.3">
      <c r="A26" s="197"/>
      <c r="B26" s="198"/>
      <c r="C26" s="198"/>
      <c r="D26" s="199"/>
      <c r="E26" s="199"/>
      <c r="F26" s="199"/>
      <c r="G26" s="200"/>
      <c r="H26" s="235"/>
      <c r="I26" s="236"/>
      <c r="J26" s="236"/>
      <c r="K26" s="236"/>
      <c r="L26" s="236"/>
      <c r="M26" s="237"/>
    </row>
    <row r="27" spans="1:13" x14ac:dyDescent="0.3">
      <c r="A27" s="111" t="s">
        <v>33</v>
      </c>
      <c r="B27" s="201"/>
      <c r="C27" s="201"/>
      <c r="D27" s="201"/>
      <c r="E27" s="201"/>
      <c r="F27" s="201"/>
      <c r="G27" s="202"/>
      <c r="H27" s="130" t="s">
        <v>31</v>
      </c>
      <c r="I27" s="231"/>
      <c r="J27" s="231"/>
      <c r="K27" s="231"/>
      <c r="L27" s="231"/>
      <c r="M27" s="232"/>
    </row>
    <row r="28" spans="1:13" ht="15.6" x14ac:dyDescent="0.3">
      <c r="A28" s="148"/>
      <c r="B28" s="233"/>
      <c r="C28" s="233"/>
      <c r="D28" s="233"/>
      <c r="E28" s="233"/>
      <c r="F28" s="233"/>
      <c r="G28" s="234"/>
      <c r="H28" s="235"/>
      <c r="I28" s="236"/>
      <c r="J28" s="236"/>
      <c r="K28" s="236"/>
      <c r="L28" s="236"/>
      <c r="M28" s="237"/>
    </row>
    <row r="29" spans="1:13" x14ac:dyDescent="0.3">
      <c r="A29" s="111" t="s">
        <v>34</v>
      </c>
      <c r="B29" s="201"/>
      <c r="C29" s="201"/>
      <c r="D29" s="201"/>
      <c r="E29" s="201"/>
      <c r="F29" s="201"/>
      <c r="G29" s="202"/>
      <c r="H29" s="130" t="s">
        <v>31</v>
      </c>
      <c r="I29" s="231"/>
      <c r="J29" s="231"/>
      <c r="K29" s="231"/>
      <c r="L29" s="231"/>
      <c r="M29" s="232"/>
    </row>
    <row r="30" spans="1:13" ht="15.6" x14ac:dyDescent="0.3">
      <c r="A30" s="197"/>
      <c r="B30" s="198"/>
      <c r="C30" s="198"/>
      <c r="D30" s="199"/>
      <c r="E30" s="199"/>
      <c r="F30" s="199"/>
      <c r="G30" s="200"/>
      <c r="H30" s="235"/>
      <c r="I30" s="236"/>
      <c r="J30" s="236"/>
      <c r="K30" s="236"/>
      <c r="L30" s="236"/>
      <c r="M30" s="237"/>
    </row>
    <row r="31" spans="1:13" x14ac:dyDescent="0.3">
      <c r="A31" s="111" t="s">
        <v>172</v>
      </c>
      <c r="B31" s="201"/>
      <c r="C31" s="201"/>
      <c r="D31" s="201"/>
      <c r="E31" s="201"/>
      <c r="F31" s="201"/>
      <c r="G31" s="202"/>
      <c r="H31" s="114" t="s">
        <v>173</v>
      </c>
      <c r="I31" s="203"/>
      <c r="J31" s="203"/>
      <c r="K31" s="203"/>
      <c r="L31" s="203"/>
      <c r="M31" s="204"/>
    </row>
    <row r="32" spans="1:13" ht="15.6" x14ac:dyDescent="0.3">
      <c r="A32" s="197"/>
      <c r="B32" s="198"/>
      <c r="C32" s="198"/>
      <c r="D32" s="199"/>
      <c r="E32" s="199"/>
      <c r="F32" s="199"/>
      <c r="G32" s="200"/>
      <c r="H32" s="197"/>
      <c r="I32" s="199"/>
      <c r="J32" s="199"/>
      <c r="K32" s="199"/>
      <c r="L32" s="199"/>
      <c r="M32" s="200"/>
    </row>
    <row r="33" spans="1:13" x14ac:dyDescent="0.3">
      <c r="A33" s="111" t="s">
        <v>174</v>
      </c>
      <c r="B33" s="201"/>
      <c r="C33" s="201"/>
      <c r="D33" s="201"/>
      <c r="E33" s="201"/>
      <c r="F33" s="201"/>
      <c r="G33" s="202"/>
      <c r="H33" s="114" t="s">
        <v>175</v>
      </c>
      <c r="I33" s="203"/>
      <c r="J33" s="203"/>
      <c r="K33" s="203"/>
      <c r="L33" s="203"/>
      <c r="M33" s="204"/>
    </row>
    <row r="34" spans="1:13" ht="15.6" x14ac:dyDescent="0.3">
      <c r="A34" s="197"/>
      <c r="B34" s="198"/>
      <c r="C34" s="198"/>
      <c r="D34" s="199"/>
      <c r="E34" s="199"/>
      <c r="F34" s="199"/>
      <c r="G34" s="200"/>
      <c r="H34" s="197"/>
      <c r="I34" s="199"/>
      <c r="J34" s="199"/>
      <c r="K34" s="199"/>
      <c r="L34" s="199"/>
      <c r="M34" s="200"/>
    </row>
    <row r="35" spans="1:13" x14ac:dyDescent="0.3">
      <c r="A35" s="111" t="s">
        <v>176</v>
      </c>
      <c r="B35" s="201"/>
      <c r="C35" s="201"/>
      <c r="D35" s="201"/>
      <c r="E35" s="201"/>
      <c r="F35" s="201"/>
      <c r="G35" s="202"/>
      <c r="H35" s="114" t="s">
        <v>177</v>
      </c>
      <c r="I35" s="203"/>
      <c r="J35" s="203"/>
      <c r="K35" s="203"/>
      <c r="L35" s="203"/>
      <c r="M35" s="204"/>
    </row>
    <row r="36" spans="1:13" ht="15.6" x14ac:dyDescent="0.3">
      <c r="A36" s="148"/>
      <c r="B36" s="233"/>
      <c r="C36" s="233"/>
      <c r="D36" s="233"/>
      <c r="E36" s="233"/>
      <c r="F36" s="233"/>
      <c r="G36" s="234"/>
      <c r="H36" s="148"/>
      <c r="I36" s="233"/>
      <c r="J36" s="233"/>
      <c r="K36" s="233"/>
      <c r="L36" s="233"/>
      <c r="M36" s="234"/>
    </row>
    <row r="37" spans="1:13" x14ac:dyDescent="0.3">
      <c r="A37" s="111" t="s">
        <v>178</v>
      </c>
      <c r="B37" s="201"/>
      <c r="C37" s="201"/>
      <c r="D37" s="201"/>
      <c r="E37" s="201"/>
      <c r="F37" s="201"/>
      <c r="G37" s="202"/>
      <c r="H37" s="114" t="s">
        <v>179</v>
      </c>
      <c r="I37" s="203"/>
      <c r="J37" s="203"/>
      <c r="K37" s="203"/>
      <c r="L37" s="203"/>
      <c r="M37" s="204"/>
    </row>
    <row r="38" spans="1:13" ht="15.6" x14ac:dyDescent="0.3">
      <c r="A38" s="197"/>
      <c r="B38" s="198"/>
      <c r="C38" s="198"/>
      <c r="D38" s="199"/>
      <c r="E38" s="199"/>
      <c r="F38" s="199"/>
      <c r="G38" s="200"/>
      <c r="H38" s="197"/>
      <c r="I38" s="199"/>
      <c r="J38" s="199"/>
      <c r="K38" s="199"/>
      <c r="L38" s="199"/>
      <c r="M38" s="200"/>
    </row>
    <row r="39" spans="1:13" x14ac:dyDescent="0.3">
      <c r="A39" s="111" t="s">
        <v>181</v>
      </c>
      <c r="B39" s="201"/>
      <c r="C39" s="201"/>
      <c r="D39" s="201"/>
      <c r="E39" s="201"/>
      <c r="F39" s="201"/>
      <c r="G39" s="202"/>
      <c r="H39" s="114" t="s">
        <v>180</v>
      </c>
      <c r="I39" s="203"/>
      <c r="J39" s="203"/>
      <c r="K39" s="203"/>
      <c r="L39" s="203"/>
      <c r="M39" s="204"/>
    </row>
    <row r="40" spans="1:13" ht="15.6" x14ac:dyDescent="0.3">
      <c r="A40" s="197"/>
      <c r="B40" s="198"/>
      <c r="C40" s="198"/>
      <c r="D40" s="199"/>
      <c r="E40" s="199"/>
      <c r="F40" s="199"/>
      <c r="G40" s="200"/>
      <c r="H40" s="197"/>
      <c r="I40" s="199"/>
      <c r="J40" s="199"/>
      <c r="K40" s="199"/>
      <c r="L40" s="199"/>
      <c r="M40" s="200"/>
    </row>
    <row r="41" spans="1:13" x14ac:dyDescent="0.3">
      <c r="A41" s="111" t="s">
        <v>122</v>
      </c>
      <c r="B41" s="201"/>
      <c r="C41" s="202"/>
      <c r="D41" s="111" t="s">
        <v>121</v>
      </c>
      <c r="E41" s="201"/>
      <c r="F41" s="201"/>
      <c r="G41" s="202"/>
      <c r="H41" s="111" t="s">
        <v>168</v>
      </c>
      <c r="I41" s="201"/>
      <c r="J41" s="202"/>
      <c r="K41" s="111" t="s">
        <v>169</v>
      </c>
      <c r="L41" s="201"/>
      <c r="M41" s="202"/>
    </row>
    <row r="42" spans="1:13" ht="15.6" x14ac:dyDescent="0.3">
      <c r="A42" s="226"/>
      <c r="B42" s="227"/>
      <c r="C42" s="228"/>
      <c r="D42" s="246"/>
      <c r="E42" s="247"/>
      <c r="F42" s="247"/>
      <c r="G42" s="248"/>
      <c r="H42" s="226"/>
      <c r="I42" s="227"/>
      <c r="J42" s="228"/>
      <c r="K42" s="226"/>
      <c r="L42" s="227"/>
      <c r="M42" s="228"/>
    </row>
    <row r="43" spans="1:13" x14ac:dyDescent="0.3">
      <c r="A43" s="111" t="s">
        <v>37</v>
      </c>
      <c r="B43" s="201"/>
      <c r="C43" s="202"/>
      <c r="D43" s="111" t="s">
        <v>123</v>
      </c>
      <c r="E43" s="201"/>
      <c r="F43" s="201"/>
      <c r="G43" s="202"/>
      <c r="H43" s="105" t="s">
        <v>38</v>
      </c>
      <c r="I43" s="206"/>
      <c r="J43" s="207"/>
      <c r="K43" s="111" t="s">
        <v>39</v>
      </c>
      <c r="L43" s="201"/>
      <c r="M43" s="202"/>
    </row>
    <row r="44" spans="1:13" ht="15.6" x14ac:dyDescent="0.3">
      <c r="A44" s="235"/>
      <c r="B44" s="240"/>
      <c r="C44" s="241"/>
      <c r="D44" s="226"/>
      <c r="E44" s="227"/>
      <c r="F44" s="227"/>
      <c r="G44" s="228"/>
      <c r="H44" s="242"/>
      <c r="I44" s="243"/>
      <c r="J44" s="244"/>
      <c r="K44" s="235"/>
      <c r="L44" s="240"/>
      <c r="M44" s="245"/>
    </row>
    <row r="45" spans="1:13" x14ac:dyDescent="0.3">
      <c r="A45" s="303" t="s">
        <v>40</v>
      </c>
      <c r="B45" s="304"/>
      <c r="C45" s="304"/>
      <c r="D45" s="304"/>
      <c r="E45" s="304"/>
      <c r="F45" s="304"/>
      <c r="G45" s="304"/>
      <c r="H45" s="114" t="s">
        <v>97</v>
      </c>
      <c r="I45" s="222"/>
      <c r="J45" s="222"/>
      <c r="K45" s="222"/>
      <c r="L45" s="222"/>
      <c r="M45" s="222"/>
    </row>
    <row r="46" spans="1:13" ht="15.6" x14ac:dyDescent="0.3">
      <c r="A46" s="301"/>
      <c r="B46" s="302"/>
      <c r="C46" s="302"/>
      <c r="D46" s="302"/>
      <c r="E46" s="302"/>
      <c r="F46" s="302"/>
      <c r="G46" s="302"/>
      <c r="H46" s="108"/>
      <c r="I46" s="109"/>
      <c r="J46" s="109"/>
      <c r="K46" s="109"/>
      <c r="L46" s="109"/>
      <c r="M46" s="109"/>
    </row>
    <row r="47" spans="1:13" x14ac:dyDescent="0.3">
      <c r="A47" s="114" t="s">
        <v>204</v>
      </c>
      <c r="B47" s="223"/>
      <c r="C47" s="308"/>
      <c r="D47" s="309"/>
      <c r="E47" s="309"/>
      <c r="F47" s="309"/>
      <c r="G47" s="309"/>
      <c r="H47" s="309"/>
      <c r="I47" s="309"/>
      <c r="J47" s="309"/>
      <c r="K47" s="309"/>
      <c r="L47" s="309"/>
      <c r="M47" s="310"/>
    </row>
    <row r="48" spans="1:13" ht="15.6" x14ac:dyDescent="0.3">
      <c r="A48" s="15"/>
      <c r="B48" s="1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4" ht="15.6" x14ac:dyDescent="0.3">
      <c r="A49" s="15"/>
      <c r="B49" s="15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4" ht="15.6" x14ac:dyDescent="0.3">
      <c r="A50" s="35"/>
      <c r="B50" s="220" t="s">
        <v>0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61"/>
    </row>
    <row r="51" spans="1:14" ht="15.6" x14ac:dyDescent="0.3">
      <c r="A51" s="35"/>
      <c r="B51" s="12" t="s">
        <v>201</v>
      </c>
      <c r="C51" s="31"/>
      <c r="D51" s="31"/>
      <c r="E51" s="31"/>
      <c r="F51" s="31"/>
      <c r="G51" s="31"/>
      <c r="H51" s="221" t="s">
        <v>1</v>
      </c>
      <c r="I51" s="221"/>
      <c r="J51" s="221"/>
      <c r="K51" s="221"/>
      <c r="L51" s="221"/>
      <c r="M51" s="31"/>
      <c r="N51" s="61"/>
    </row>
    <row r="52" spans="1:14" x14ac:dyDescent="0.3">
      <c r="A52" s="11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2"/>
      <c r="N52" s="61"/>
    </row>
    <row r="53" spans="1:14" x14ac:dyDescent="0.3">
      <c r="A53" s="176" t="s">
        <v>42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1"/>
      <c r="N53" s="61"/>
    </row>
    <row r="54" spans="1:14" x14ac:dyDescent="0.3">
      <c r="A54" s="111" t="s">
        <v>43</v>
      </c>
      <c r="B54" s="201"/>
      <c r="C54" s="201"/>
      <c r="D54" s="201"/>
      <c r="E54" s="201"/>
      <c r="F54" s="111" t="s">
        <v>44</v>
      </c>
      <c r="G54" s="201"/>
      <c r="H54" s="201"/>
      <c r="I54" s="202"/>
      <c r="J54" s="111" t="s">
        <v>45</v>
      </c>
      <c r="K54" s="201"/>
      <c r="L54" s="201"/>
      <c r="M54" s="201"/>
      <c r="N54" s="61"/>
    </row>
    <row r="55" spans="1:14" ht="15.6" x14ac:dyDescent="0.3">
      <c r="A55" s="148" t="s">
        <v>46</v>
      </c>
      <c r="B55" s="249"/>
      <c r="C55" s="249"/>
      <c r="D55" s="249"/>
      <c r="E55" s="205"/>
      <c r="F55" s="148"/>
      <c r="G55" s="149"/>
      <c r="H55" s="149"/>
      <c r="I55" s="155"/>
      <c r="J55" s="148"/>
      <c r="K55" s="149"/>
      <c r="L55" s="149"/>
      <c r="M55" s="155"/>
      <c r="N55" s="61"/>
    </row>
    <row r="56" spans="1:14" x14ac:dyDescent="0.3">
      <c r="A56" s="111" t="s">
        <v>47</v>
      </c>
      <c r="B56" s="201"/>
      <c r="C56" s="111" t="s">
        <v>48</v>
      </c>
      <c r="D56" s="201"/>
      <c r="E56" s="111" t="s">
        <v>49</v>
      </c>
      <c r="F56" s="201"/>
      <c r="G56" s="111" t="s">
        <v>50</v>
      </c>
      <c r="H56" s="201"/>
      <c r="I56" s="111" t="s">
        <v>51</v>
      </c>
      <c r="J56" s="201"/>
      <c r="K56" s="111" t="s">
        <v>52</v>
      </c>
      <c r="L56" s="201"/>
      <c r="M56" s="202"/>
      <c r="N56" s="61"/>
    </row>
    <row r="57" spans="1:14" ht="15.6" x14ac:dyDescent="0.3">
      <c r="A57" s="148"/>
      <c r="B57" s="234"/>
      <c r="C57" s="157"/>
      <c r="D57" s="254"/>
      <c r="E57" s="148"/>
      <c r="F57" s="249"/>
      <c r="G57" s="148"/>
      <c r="H57" s="249"/>
      <c r="I57" s="148"/>
      <c r="J57" s="249"/>
      <c r="K57" s="148"/>
      <c r="L57" s="249"/>
      <c r="M57" s="205"/>
      <c r="N57" s="61"/>
    </row>
    <row r="58" spans="1:14" ht="14.4" customHeight="1" x14ac:dyDescent="0.3">
      <c r="A58" s="145"/>
      <c r="B58" s="147"/>
      <c r="C58" s="161"/>
      <c r="D58" s="162"/>
      <c r="E58" s="145"/>
      <c r="F58" s="147"/>
      <c r="G58" s="145"/>
      <c r="H58" s="147"/>
      <c r="I58" s="145"/>
      <c r="J58" s="147"/>
      <c r="K58" s="145"/>
      <c r="L58" s="146"/>
      <c r="M58" s="147"/>
      <c r="N58" s="61"/>
    </row>
    <row r="59" spans="1:14" ht="15.6" x14ac:dyDescent="0.3">
      <c r="A59" s="145"/>
      <c r="B59" s="252"/>
      <c r="C59" s="157"/>
      <c r="D59" s="255"/>
      <c r="E59" s="148"/>
      <c r="F59" s="205"/>
      <c r="G59" s="148"/>
      <c r="H59" s="205"/>
      <c r="I59" s="148"/>
      <c r="J59" s="205"/>
      <c r="K59" s="148"/>
      <c r="L59" s="249"/>
      <c r="M59" s="205"/>
      <c r="N59" s="61"/>
    </row>
    <row r="60" spans="1:14" x14ac:dyDescent="0.3">
      <c r="A60" s="111" t="s">
        <v>47</v>
      </c>
      <c r="B60" s="201"/>
      <c r="C60" s="111" t="s">
        <v>53</v>
      </c>
      <c r="D60" s="201"/>
      <c r="E60" s="114" t="s">
        <v>54</v>
      </c>
      <c r="F60" s="203"/>
      <c r="G60" s="111" t="s">
        <v>55</v>
      </c>
      <c r="H60" s="201"/>
      <c r="I60" s="114" t="s">
        <v>56</v>
      </c>
      <c r="J60" s="203"/>
      <c r="K60" s="203"/>
      <c r="L60" s="203"/>
      <c r="M60" s="203"/>
      <c r="N60" s="61"/>
    </row>
    <row r="61" spans="1:14" ht="15.6" x14ac:dyDescent="0.3">
      <c r="A61" s="148"/>
      <c r="B61" s="155"/>
      <c r="C61" s="148"/>
      <c r="D61" s="155"/>
      <c r="E61" s="148"/>
      <c r="F61" s="155"/>
      <c r="G61" s="148"/>
      <c r="H61" s="155"/>
      <c r="I61" s="148"/>
      <c r="J61" s="149"/>
      <c r="K61" s="149"/>
      <c r="L61" s="149"/>
      <c r="M61" s="149"/>
      <c r="N61" s="61"/>
    </row>
    <row r="62" spans="1:14" ht="15.6" x14ac:dyDescent="0.3">
      <c r="A62" s="145"/>
      <c r="B62" s="147"/>
      <c r="C62" s="145"/>
      <c r="D62" s="147"/>
      <c r="E62" s="145"/>
      <c r="F62" s="147"/>
      <c r="G62" s="145"/>
      <c r="H62" s="147"/>
      <c r="I62" s="145"/>
      <c r="J62" s="146"/>
      <c r="K62" s="146"/>
      <c r="L62" s="146"/>
      <c r="M62" s="146"/>
      <c r="N62" s="61"/>
    </row>
    <row r="63" spans="1:14" ht="15.6" x14ac:dyDescent="0.3">
      <c r="A63" s="145"/>
      <c r="B63" s="147"/>
      <c r="C63" s="145"/>
      <c r="D63" s="147"/>
      <c r="E63" s="145"/>
      <c r="F63" s="147"/>
      <c r="G63" s="145"/>
      <c r="H63" s="147"/>
      <c r="I63" s="145"/>
      <c r="J63" s="146"/>
      <c r="K63" s="146"/>
      <c r="L63" s="146"/>
      <c r="M63" s="146"/>
      <c r="N63" s="61"/>
    </row>
    <row r="64" spans="1:14" x14ac:dyDescent="0.3">
      <c r="A64" s="176" t="s">
        <v>57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1"/>
      <c r="N64" s="61"/>
    </row>
    <row r="65" spans="1:18" x14ac:dyDescent="0.3">
      <c r="A65" s="111" t="s">
        <v>43</v>
      </c>
      <c r="B65" s="201"/>
      <c r="C65" s="201"/>
      <c r="D65" s="201"/>
      <c r="E65" s="201"/>
      <c r="F65" s="111" t="s">
        <v>44</v>
      </c>
      <c r="G65" s="201"/>
      <c r="H65" s="201"/>
      <c r="I65" s="202"/>
      <c r="J65" s="111" t="s">
        <v>58</v>
      </c>
      <c r="K65" s="201"/>
      <c r="L65" s="201"/>
      <c r="M65" s="201"/>
      <c r="N65" s="61"/>
    </row>
    <row r="66" spans="1:18" ht="15.6" x14ac:dyDescent="0.3">
      <c r="A66" s="148" t="s">
        <v>59</v>
      </c>
      <c r="B66" s="249"/>
      <c r="C66" s="249"/>
      <c r="D66" s="249"/>
      <c r="E66" s="205"/>
      <c r="F66" s="148"/>
      <c r="G66" s="149"/>
      <c r="H66" s="149"/>
      <c r="I66" s="155"/>
      <c r="J66" s="148"/>
      <c r="K66" s="149"/>
      <c r="L66" s="149"/>
      <c r="M66" s="155"/>
      <c r="N66" s="61"/>
    </row>
    <row r="67" spans="1:18" x14ac:dyDescent="0.3">
      <c r="A67" s="111" t="s">
        <v>60</v>
      </c>
      <c r="B67" s="201"/>
      <c r="C67" s="111" t="s">
        <v>61</v>
      </c>
      <c r="D67" s="201"/>
      <c r="E67" s="111" t="s">
        <v>62</v>
      </c>
      <c r="F67" s="201"/>
      <c r="G67" s="111" t="s">
        <v>63</v>
      </c>
      <c r="H67" s="201"/>
      <c r="I67" s="111" t="s">
        <v>64</v>
      </c>
      <c r="J67" s="201"/>
      <c r="K67" s="111" t="s">
        <v>65</v>
      </c>
      <c r="L67" s="201"/>
      <c r="M67" s="202"/>
      <c r="N67" s="61"/>
    </row>
    <row r="68" spans="1:18" ht="22.2" customHeight="1" x14ac:dyDescent="0.3">
      <c r="A68" s="148"/>
      <c r="B68" s="234"/>
      <c r="C68" s="148"/>
      <c r="D68" s="249"/>
      <c r="E68" s="148"/>
      <c r="F68" s="249"/>
      <c r="G68" s="148"/>
      <c r="H68" s="249"/>
      <c r="I68" s="148"/>
      <c r="J68" s="249"/>
      <c r="K68" s="183"/>
      <c r="L68" s="256"/>
      <c r="M68" s="257"/>
      <c r="N68" s="61"/>
    </row>
    <row r="69" spans="1:18" ht="22.2" customHeight="1" x14ac:dyDescent="0.3">
      <c r="A69" s="145"/>
      <c r="B69" s="147"/>
      <c r="C69" s="145"/>
      <c r="D69" s="147"/>
      <c r="E69" s="145"/>
      <c r="F69" s="147"/>
      <c r="G69" s="145"/>
      <c r="H69" s="147"/>
      <c r="I69" s="145"/>
      <c r="J69" s="147"/>
      <c r="K69" s="186"/>
      <c r="L69" s="187"/>
      <c r="M69" s="188"/>
      <c r="N69" s="61"/>
    </row>
    <row r="70" spans="1:18" ht="23.4" customHeight="1" x14ac:dyDescent="0.3">
      <c r="A70" s="145"/>
      <c r="B70" s="252"/>
      <c r="C70" s="148"/>
      <c r="D70" s="205"/>
      <c r="E70" s="148"/>
      <c r="F70" s="205"/>
      <c r="G70" s="148"/>
      <c r="H70" s="205"/>
      <c r="I70" s="148"/>
      <c r="J70" s="205"/>
      <c r="K70" s="183"/>
      <c r="L70" s="256"/>
      <c r="M70" s="257"/>
      <c r="N70" s="61"/>
    </row>
    <row r="71" spans="1:18" ht="30.6" customHeight="1" x14ac:dyDescent="0.3">
      <c r="A71" s="111" t="s">
        <v>60</v>
      </c>
      <c r="B71" s="201"/>
      <c r="C71" s="189" t="s">
        <v>66</v>
      </c>
      <c r="D71" s="258"/>
      <c r="E71" s="114" t="s">
        <v>67</v>
      </c>
      <c r="F71" s="203"/>
      <c r="G71" s="111" t="s">
        <v>68</v>
      </c>
      <c r="H71" s="201"/>
      <c r="I71" s="114" t="s">
        <v>56</v>
      </c>
      <c r="J71" s="203"/>
      <c r="K71" s="203"/>
      <c r="L71" s="203"/>
      <c r="M71" s="203"/>
      <c r="N71" s="61"/>
    </row>
    <row r="72" spans="1:18" ht="15.6" x14ac:dyDescent="0.3">
      <c r="A72" s="148"/>
      <c r="B72" s="155"/>
      <c r="C72" s="148"/>
      <c r="D72" s="155"/>
      <c r="E72" s="148"/>
      <c r="F72" s="155"/>
      <c r="G72" s="148"/>
      <c r="H72" s="155"/>
      <c r="I72" s="148"/>
      <c r="J72" s="149"/>
      <c r="K72" s="149"/>
      <c r="L72" s="149"/>
      <c r="M72" s="149"/>
      <c r="N72" s="61"/>
    </row>
    <row r="73" spans="1:18" ht="15.6" x14ac:dyDescent="0.3">
      <c r="A73" s="145"/>
      <c r="B73" s="147"/>
      <c r="C73" s="145"/>
      <c r="D73" s="147"/>
      <c r="E73" s="145"/>
      <c r="F73" s="147"/>
      <c r="G73" s="145"/>
      <c r="H73" s="147"/>
      <c r="I73" s="145"/>
      <c r="J73" s="146"/>
      <c r="K73" s="146"/>
      <c r="L73" s="146"/>
      <c r="M73" s="146"/>
      <c r="N73" s="61"/>
    </row>
    <row r="74" spans="1:18" ht="15.6" x14ac:dyDescent="0.3">
      <c r="A74" s="145"/>
      <c r="B74" s="147"/>
      <c r="C74" s="145"/>
      <c r="D74" s="147"/>
      <c r="E74" s="145"/>
      <c r="F74" s="147"/>
      <c r="G74" s="145"/>
      <c r="H74" s="147"/>
      <c r="I74" s="145"/>
      <c r="J74" s="146"/>
      <c r="K74" s="146"/>
      <c r="L74" s="146"/>
      <c r="M74" s="146"/>
      <c r="N74" s="61"/>
    </row>
    <row r="75" spans="1:18" x14ac:dyDescent="0.3">
      <c r="A75" s="176" t="s">
        <v>69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1"/>
      <c r="N75" s="61"/>
    </row>
    <row r="76" spans="1:18" x14ac:dyDescent="0.3">
      <c r="A76" s="111" t="s">
        <v>43</v>
      </c>
      <c r="B76" s="201"/>
      <c r="C76" s="201"/>
      <c r="D76" s="201"/>
      <c r="E76" s="201"/>
      <c r="F76" s="111" t="s">
        <v>44</v>
      </c>
      <c r="G76" s="201"/>
      <c r="H76" s="201"/>
      <c r="I76" s="202"/>
      <c r="J76" s="111" t="s">
        <v>70</v>
      </c>
      <c r="K76" s="201"/>
      <c r="L76" s="201"/>
      <c r="M76" s="201"/>
      <c r="N76" s="61"/>
      <c r="O76" s="33"/>
      <c r="P76" s="33"/>
      <c r="Q76" s="33"/>
      <c r="R76" s="33"/>
    </row>
    <row r="77" spans="1:18" ht="15.6" x14ac:dyDescent="0.3">
      <c r="A77" s="148" t="s">
        <v>71</v>
      </c>
      <c r="B77" s="249"/>
      <c r="C77" s="249"/>
      <c r="D77" s="249"/>
      <c r="E77" s="205"/>
      <c r="F77" s="148"/>
      <c r="G77" s="149"/>
      <c r="H77" s="149"/>
      <c r="I77" s="155"/>
      <c r="J77" s="148"/>
      <c r="K77" s="149"/>
      <c r="L77" s="149"/>
      <c r="M77" s="155"/>
      <c r="N77" s="61"/>
    </row>
    <row r="78" spans="1:18" ht="35.4" customHeight="1" x14ac:dyDescent="0.3">
      <c r="A78" s="111" t="s">
        <v>72</v>
      </c>
      <c r="B78" s="201"/>
      <c r="C78" s="191">
        <v>0</v>
      </c>
      <c r="D78" s="259"/>
      <c r="E78" s="193">
        <v>90</v>
      </c>
      <c r="F78" s="260"/>
      <c r="G78" s="193">
        <v>180</v>
      </c>
      <c r="H78" s="260"/>
      <c r="I78" s="193">
        <v>270</v>
      </c>
      <c r="J78" s="260"/>
      <c r="K78" s="191" t="s">
        <v>193</v>
      </c>
      <c r="L78" s="259"/>
      <c r="M78" s="261"/>
      <c r="N78" s="61"/>
    </row>
    <row r="79" spans="1:18" ht="15.6" x14ac:dyDescent="0.3">
      <c r="A79" s="148"/>
      <c r="B79" s="234"/>
      <c r="C79" s="148"/>
      <c r="D79" s="249"/>
      <c r="E79" s="148"/>
      <c r="F79" s="249"/>
      <c r="G79" s="148"/>
      <c r="H79" s="249"/>
      <c r="I79" s="148"/>
      <c r="J79" s="249"/>
      <c r="K79" s="148"/>
      <c r="L79" s="249"/>
      <c r="M79" s="205"/>
      <c r="N79" s="61"/>
    </row>
    <row r="80" spans="1:18" ht="15.6" x14ac:dyDescent="0.3">
      <c r="A80" s="145"/>
      <c r="B80" s="147"/>
      <c r="C80" s="145"/>
      <c r="D80" s="147"/>
      <c r="E80" s="145"/>
      <c r="F80" s="147"/>
      <c r="G80" s="145"/>
      <c r="H80" s="147"/>
      <c r="I80" s="145"/>
      <c r="J80" s="147"/>
      <c r="K80" s="145"/>
      <c r="L80" s="146"/>
      <c r="M80" s="147"/>
      <c r="N80" s="61"/>
    </row>
    <row r="81" spans="1:14" ht="15.6" x14ac:dyDescent="0.3">
      <c r="A81" s="145"/>
      <c r="B81" s="252"/>
      <c r="C81" s="148"/>
      <c r="D81" s="205"/>
      <c r="E81" s="148"/>
      <c r="F81" s="205"/>
      <c r="G81" s="148"/>
      <c r="H81" s="205"/>
      <c r="I81" s="148"/>
      <c r="J81" s="205"/>
      <c r="K81" s="148"/>
      <c r="L81" s="249"/>
      <c r="M81" s="205"/>
      <c r="N81" s="61"/>
    </row>
    <row r="82" spans="1:14" x14ac:dyDescent="0.3">
      <c r="A82" s="111" t="s">
        <v>72</v>
      </c>
      <c r="B82" s="201"/>
      <c r="C82" s="193">
        <v>0</v>
      </c>
      <c r="D82" s="260"/>
      <c r="E82" s="193">
        <v>90</v>
      </c>
      <c r="F82" s="260"/>
      <c r="G82" s="193">
        <v>180</v>
      </c>
      <c r="H82" s="260"/>
      <c r="I82" s="193">
        <v>270</v>
      </c>
      <c r="J82" s="260"/>
      <c r="K82" s="193" t="s">
        <v>73</v>
      </c>
      <c r="L82" s="260"/>
      <c r="M82" s="262"/>
      <c r="N82" s="61"/>
    </row>
    <row r="83" spans="1:14" ht="15.6" x14ac:dyDescent="0.3">
      <c r="A83" s="148"/>
      <c r="B83" s="155"/>
      <c r="C83" s="148"/>
      <c r="D83" s="155"/>
      <c r="E83" s="148"/>
      <c r="F83" s="155"/>
      <c r="G83" s="148"/>
      <c r="H83" s="155"/>
      <c r="I83" s="148"/>
      <c r="J83" s="249"/>
      <c r="K83" s="148"/>
      <c r="L83" s="249"/>
      <c r="M83" s="205"/>
      <c r="N83" s="61"/>
    </row>
    <row r="84" spans="1:14" ht="15.6" x14ac:dyDescent="0.3">
      <c r="A84" s="145"/>
      <c r="B84" s="147"/>
      <c r="C84" s="145"/>
      <c r="D84" s="147"/>
      <c r="E84" s="145"/>
      <c r="F84" s="147"/>
      <c r="G84" s="145"/>
      <c r="H84" s="147"/>
      <c r="I84" s="145"/>
      <c r="J84" s="147"/>
      <c r="K84" s="145"/>
      <c r="L84" s="146"/>
      <c r="M84" s="147"/>
      <c r="N84" s="61"/>
    </row>
    <row r="85" spans="1:14" ht="15.6" x14ac:dyDescent="0.3">
      <c r="A85" s="145"/>
      <c r="B85" s="147"/>
      <c r="C85" s="145"/>
      <c r="D85" s="147"/>
      <c r="E85" s="145"/>
      <c r="F85" s="147"/>
      <c r="G85" s="145"/>
      <c r="H85" s="147"/>
      <c r="I85" s="148"/>
      <c r="J85" s="205"/>
      <c r="K85" s="148"/>
      <c r="L85" s="249"/>
      <c r="M85" s="205"/>
      <c r="N85" s="61"/>
    </row>
    <row r="86" spans="1:14" x14ac:dyDescent="0.3">
      <c r="A86" s="111" t="s">
        <v>74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1"/>
      <c r="N86" s="61"/>
    </row>
    <row r="87" spans="1:14" ht="15.6" x14ac:dyDescent="0.3">
      <c r="A87" s="148"/>
      <c r="B87" s="1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05"/>
      <c r="N87" s="61"/>
    </row>
    <row r="88" spans="1:14" ht="15.6" x14ac:dyDescent="0.3">
      <c r="A88" s="148"/>
      <c r="B88" s="1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05"/>
      <c r="N88" s="61"/>
    </row>
    <row r="89" spans="1:14" ht="15.6" x14ac:dyDescent="0.3">
      <c r="A89" s="148"/>
      <c r="B89" s="1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05"/>
      <c r="N89" s="61"/>
    </row>
    <row r="90" spans="1:14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4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</sheetData>
  <mergeCells count="292">
    <mergeCell ref="A12:G12"/>
    <mergeCell ref="H12:J12"/>
    <mergeCell ref="A13:G13"/>
    <mergeCell ref="H13:J13"/>
    <mergeCell ref="K12:M12"/>
    <mergeCell ref="K13:M13"/>
    <mergeCell ref="A45:G45"/>
    <mergeCell ref="H45:M45"/>
    <mergeCell ref="H46:M46"/>
    <mergeCell ref="C47:M47"/>
    <mergeCell ref="A47:B47"/>
    <mergeCell ref="A86:M86"/>
    <mergeCell ref="A87:M87"/>
    <mergeCell ref="A88:M88"/>
    <mergeCell ref="A89:M89"/>
    <mergeCell ref="A85:B85"/>
    <mergeCell ref="C85:D85"/>
    <mergeCell ref="E85:F85"/>
    <mergeCell ref="G85:H85"/>
    <mergeCell ref="I85:J85"/>
    <mergeCell ref="K85:M85"/>
    <mergeCell ref="A84:B84"/>
    <mergeCell ref="C84:D84"/>
    <mergeCell ref="E84:F84"/>
    <mergeCell ref="G84:H84"/>
    <mergeCell ref="I84:J84"/>
    <mergeCell ref="K84:M84"/>
    <mergeCell ref="A83:B83"/>
    <mergeCell ref="C83:D83"/>
    <mergeCell ref="E83:F83"/>
    <mergeCell ref="G83:H83"/>
    <mergeCell ref="I83:J83"/>
    <mergeCell ref="K83:M83"/>
    <mergeCell ref="A82:B82"/>
    <mergeCell ref="C82:D82"/>
    <mergeCell ref="E82:F82"/>
    <mergeCell ref="G82:H82"/>
    <mergeCell ref="I82:J82"/>
    <mergeCell ref="K82:M82"/>
    <mergeCell ref="A81:B81"/>
    <mergeCell ref="C81:D81"/>
    <mergeCell ref="E81:F81"/>
    <mergeCell ref="G81:H81"/>
    <mergeCell ref="I81:J81"/>
    <mergeCell ref="K81:M81"/>
    <mergeCell ref="A80:B80"/>
    <mergeCell ref="C80:D80"/>
    <mergeCell ref="E80:F80"/>
    <mergeCell ref="G80:H80"/>
    <mergeCell ref="I80:J80"/>
    <mergeCell ref="K80:M80"/>
    <mergeCell ref="A79:B79"/>
    <mergeCell ref="C79:D79"/>
    <mergeCell ref="E79:F79"/>
    <mergeCell ref="G79:H79"/>
    <mergeCell ref="I79:J79"/>
    <mergeCell ref="K79:M79"/>
    <mergeCell ref="A78:B78"/>
    <mergeCell ref="C78:D78"/>
    <mergeCell ref="E78:F78"/>
    <mergeCell ref="G78:H78"/>
    <mergeCell ref="I78:J78"/>
    <mergeCell ref="K78:M78"/>
    <mergeCell ref="A75:M75"/>
    <mergeCell ref="A76:E76"/>
    <mergeCell ref="F76:I76"/>
    <mergeCell ref="J76:M76"/>
    <mergeCell ref="A77:E77"/>
    <mergeCell ref="F77:I77"/>
    <mergeCell ref="J77:M77"/>
    <mergeCell ref="A73:B73"/>
    <mergeCell ref="C73:D73"/>
    <mergeCell ref="E73:F73"/>
    <mergeCell ref="G73:H73"/>
    <mergeCell ref="I73:M73"/>
    <mergeCell ref="A74:B74"/>
    <mergeCell ref="C74:D74"/>
    <mergeCell ref="E74:F74"/>
    <mergeCell ref="G74:H74"/>
    <mergeCell ref="I74:M74"/>
    <mergeCell ref="A71:B71"/>
    <mergeCell ref="C71:D71"/>
    <mergeCell ref="E71:F71"/>
    <mergeCell ref="G71:H71"/>
    <mergeCell ref="I71:M71"/>
    <mergeCell ref="A72:B72"/>
    <mergeCell ref="C72:D72"/>
    <mergeCell ref="E72:F72"/>
    <mergeCell ref="G72:H72"/>
    <mergeCell ref="I72:M72"/>
    <mergeCell ref="A70:B70"/>
    <mergeCell ref="C70:D70"/>
    <mergeCell ref="E70:F70"/>
    <mergeCell ref="G70:H70"/>
    <mergeCell ref="I70:J70"/>
    <mergeCell ref="K70:M70"/>
    <mergeCell ref="A69:B69"/>
    <mergeCell ref="C69:D69"/>
    <mergeCell ref="E69:F69"/>
    <mergeCell ref="G69:H69"/>
    <mergeCell ref="I69:J69"/>
    <mergeCell ref="K69:M69"/>
    <mergeCell ref="A68:B68"/>
    <mergeCell ref="C68:D68"/>
    <mergeCell ref="E68:F68"/>
    <mergeCell ref="G68:H68"/>
    <mergeCell ref="I68:J68"/>
    <mergeCell ref="K68:M68"/>
    <mergeCell ref="A67:B67"/>
    <mergeCell ref="C67:D67"/>
    <mergeCell ref="E67:F67"/>
    <mergeCell ref="G67:H67"/>
    <mergeCell ref="I67:J67"/>
    <mergeCell ref="K67:M67"/>
    <mergeCell ref="A64:M64"/>
    <mergeCell ref="A65:E65"/>
    <mergeCell ref="F65:I65"/>
    <mergeCell ref="J65:M65"/>
    <mergeCell ref="A66:E66"/>
    <mergeCell ref="F66:I66"/>
    <mergeCell ref="J66:M66"/>
    <mergeCell ref="A62:B62"/>
    <mergeCell ref="C62:D62"/>
    <mergeCell ref="E62:F62"/>
    <mergeCell ref="G62:H62"/>
    <mergeCell ref="I62:M62"/>
    <mergeCell ref="A63:B63"/>
    <mergeCell ref="C63:D63"/>
    <mergeCell ref="E63:F63"/>
    <mergeCell ref="G63:H63"/>
    <mergeCell ref="I63:M63"/>
    <mergeCell ref="A60:B60"/>
    <mergeCell ref="C60:D60"/>
    <mergeCell ref="E60:F60"/>
    <mergeCell ref="G60:H60"/>
    <mergeCell ref="I60:M60"/>
    <mergeCell ref="A61:B61"/>
    <mergeCell ref="C61:D61"/>
    <mergeCell ref="E61:F61"/>
    <mergeCell ref="G61:H61"/>
    <mergeCell ref="I61:M61"/>
    <mergeCell ref="A59:B59"/>
    <mergeCell ref="C59:D59"/>
    <mergeCell ref="E59:F59"/>
    <mergeCell ref="G59:H59"/>
    <mergeCell ref="I59:J59"/>
    <mergeCell ref="K59:M59"/>
    <mergeCell ref="A58:B58"/>
    <mergeCell ref="C58:D58"/>
    <mergeCell ref="E58:F58"/>
    <mergeCell ref="G58:H58"/>
    <mergeCell ref="I58:J58"/>
    <mergeCell ref="K58:M58"/>
    <mergeCell ref="A57:B57"/>
    <mergeCell ref="C57:D57"/>
    <mergeCell ref="E57:F57"/>
    <mergeCell ref="G57:H57"/>
    <mergeCell ref="I57:J57"/>
    <mergeCell ref="K57:M57"/>
    <mergeCell ref="A55:E55"/>
    <mergeCell ref="F55:I55"/>
    <mergeCell ref="J55:M55"/>
    <mergeCell ref="A56:B56"/>
    <mergeCell ref="C56:D56"/>
    <mergeCell ref="E56:F56"/>
    <mergeCell ref="G56:H56"/>
    <mergeCell ref="I56:J56"/>
    <mergeCell ref="K56:M56"/>
    <mergeCell ref="B50:M50"/>
    <mergeCell ref="H51:L51"/>
    <mergeCell ref="A52:M52"/>
    <mergeCell ref="A53:M53"/>
    <mergeCell ref="A54:E54"/>
    <mergeCell ref="F54:I54"/>
    <mergeCell ref="J54:M54"/>
    <mergeCell ref="A44:C44"/>
    <mergeCell ref="D44:G44"/>
    <mergeCell ref="H44:J44"/>
    <mergeCell ref="K44:M44"/>
    <mergeCell ref="A42:C42"/>
    <mergeCell ref="D42:G42"/>
    <mergeCell ref="H42:J42"/>
    <mergeCell ref="K42:M42"/>
    <mergeCell ref="A43:C43"/>
    <mergeCell ref="D43:G43"/>
    <mergeCell ref="H43:J43"/>
    <mergeCell ref="K43:M43"/>
    <mergeCell ref="A37:G37"/>
    <mergeCell ref="H37:M37"/>
    <mergeCell ref="A40:G40"/>
    <mergeCell ref="H40:M40"/>
    <mergeCell ref="A41:C41"/>
    <mergeCell ref="D41:G41"/>
    <mergeCell ref="H41:J41"/>
    <mergeCell ref="K41:M41"/>
    <mergeCell ref="A34:G34"/>
    <mergeCell ref="H34:M34"/>
    <mergeCell ref="A35:G35"/>
    <mergeCell ref="H35:M35"/>
    <mergeCell ref="A36:G36"/>
    <mergeCell ref="H36:M36"/>
    <mergeCell ref="A29:G29"/>
    <mergeCell ref="H29:M29"/>
    <mergeCell ref="A30:G30"/>
    <mergeCell ref="H30:M30"/>
    <mergeCell ref="A31:G31"/>
    <mergeCell ref="H31:M31"/>
    <mergeCell ref="A26:G26"/>
    <mergeCell ref="H26:M26"/>
    <mergeCell ref="A27:G27"/>
    <mergeCell ref="H27:M27"/>
    <mergeCell ref="A28:G28"/>
    <mergeCell ref="H28:M28"/>
    <mergeCell ref="A23:G23"/>
    <mergeCell ref="H23:M23"/>
    <mergeCell ref="A24:G24"/>
    <mergeCell ref="H24:M24"/>
    <mergeCell ref="A25:G25"/>
    <mergeCell ref="H25:M25"/>
    <mergeCell ref="A21:C21"/>
    <mergeCell ref="D21:G21"/>
    <mergeCell ref="H21:J21"/>
    <mergeCell ref="K21:M21"/>
    <mergeCell ref="A22:G22"/>
    <mergeCell ref="H22:M22"/>
    <mergeCell ref="A19:C19"/>
    <mergeCell ref="D19:G19"/>
    <mergeCell ref="H19:J19"/>
    <mergeCell ref="K19:M19"/>
    <mergeCell ref="A20:C20"/>
    <mergeCell ref="D20:G20"/>
    <mergeCell ref="H20:J20"/>
    <mergeCell ref="K20:M20"/>
    <mergeCell ref="A17:C17"/>
    <mergeCell ref="D17:G17"/>
    <mergeCell ref="H17:J17"/>
    <mergeCell ref="K17:M17"/>
    <mergeCell ref="A18:C18"/>
    <mergeCell ref="D18:G18"/>
    <mergeCell ref="H18:J18"/>
    <mergeCell ref="K18:M18"/>
    <mergeCell ref="D15:G15"/>
    <mergeCell ref="H15:J15"/>
    <mergeCell ref="K15:M15"/>
    <mergeCell ref="A16:C16"/>
    <mergeCell ref="D16:G16"/>
    <mergeCell ref="H16:J16"/>
    <mergeCell ref="K16:M16"/>
    <mergeCell ref="A11:C11"/>
    <mergeCell ref="D11:G11"/>
    <mergeCell ref="H11:J11"/>
    <mergeCell ref="K11:M11"/>
    <mergeCell ref="A14:C14"/>
    <mergeCell ref="D14:G14"/>
    <mergeCell ref="H14:J14"/>
    <mergeCell ref="K14:M14"/>
    <mergeCell ref="B1:M1"/>
    <mergeCell ref="H2:L2"/>
    <mergeCell ref="A4:C4"/>
    <mergeCell ref="D4:G4"/>
    <mergeCell ref="H4:J4"/>
    <mergeCell ref="K6:M6"/>
    <mergeCell ref="D8:G8"/>
    <mergeCell ref="K4:M4"/>
    <mergeCell ref="K5:M5"/>
    <mergeCell ref="A7:C7"/>
    <mergeCell ref="D7:G7"/>
    <mergeCell ref="H7:J7"/>
    <mergeCell ref="A32:G32"/>
    <mergeCell ref="H32:M32"/>
    <mergeCell ref="A33:G33"/>
    <mergeCell ref="H33:M33"/>
    <mergeCell ref="A38:G38"/>
    <mergeCell ref="H38:M38"/>
    <mergeCell ref="A39:G39"/>
    <mergeCell ref="H39:M39"/>
    <mergeCell ref="A5:C5"/>
    <mergeCell ref="D5:G5"/>
    <mergeCell ref="H5:J5"/>
    <mergeCell ref="K7:M7"/>
    <mergeCell ref="A6:C6"/>
    <mergeCell ref="D6:G6"/>
    <mergeCell ref="A8:C8"/>
    <mergeCell ref="A10:C10"/>
    <mergeCell ref="D10:G10"/>
    <mergeCell ref="H10:J10"/>
    <mergeCell ref="K10:M10"/>
    <mergeCell ref="A9:C9"/>
    <mergeCell ref="H9:J9"/>
    <mergeCell ref="K9:M9"/>
    <mergeCell ref="D9:G9"/>
    <mergeCell ref="A15:C15"/>
  </mergeCells>
  <dataValidations count="6">
    <dataValidation type="list" allowBlank="1" showInputMessage="1" showErrorMessage="1" sqref="C57:D59" xr:uid="{F4D246EF-47FF-4C70-B1DE-53F5F2F2DEEC}">
      <formula1>"Structure, Pavement, Ancillary, See Remarks"</formula1>
    </dataValidation>
    <dataValidation type="list" allowBlank="1" showInputMessage="1" showErrorMessage="1" sqref="K68:M70" xr:uid="{94F4F1BE-B4FD-4A51-B247-883982B0F2ED}">
      <formula1>"Within the middle third of span length, Outside of the middle third but within 5% of length, Outside of the middle third and more than 5% of length"</formula1>
    </dataValidation>
    <dataValidation type="list" allowBlank="1" showInputMessage="1" showErrorMessage="1" sqref="K13:M13" xr:uid="{AE390A27-0498-4523-AB08-4F3AAFAD4A2A}">
      <formula1>"SW Region-Madison, SW Region-La Crosse, SE Region, NE Reigon, NC Region-Wisconsin Rapids, NC Region-Rhinelander, NW Region-Eau Claire, NW Region-Superior, Central Office, Consultant (Lab), Other (Remarks)"</formula1>
    </dataValidation>
    <dataValidation type="list" allowBlank="1" showInputMessage="1" showErrorMessage="1" sqref="K15:M15" xr:uid="{7D9D5797-F0E8-4878-AD2D-6BF06B653E51}">
      <formula1>"QV, QC, Other (Remarks)"</formula1>
    </dataValidation>
    <dataValidation type="list" allowBlank="1" showInputMessage="1" showErrorMessage="1" sqref="K11:M11" xr:uid="{17DBD115-AFE5-41EF-A059-FD2079C925F3}">
      <formula1>"Stucture, Pavement, Ancillary, Other (Remarks)"</formula1>
    </dataValidation>
    <dataValidation type="list" allowBlank="1" showInputMessage="1" showErrorMessage="1" sqref="K9:M9" xr:uid="{884EBA98-9ECD-41C9-8938-B8C15B98E7C9}">
      <formula1>"Cylinders, Beams, Resistivity, Maturity"</formula1>
    </dataValidation>
  </dataValidations>
  <pageMargins left="0.45" right="0.45" top="0.25" bottom="0.2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757B-7A4B-4313-9E94-9EAA025329D7}">
  <sheetPr>
    <tabColor theme="5" tint="0.59999389629810485"/>
  </sheetPr>
  <dimension ref="A1:R89"/>
  <sheetViews>
    <sheetView topLeftCell="A58" workbookViewId="0">
      <selection activeCell="S13" sqref="S13"/>
    </sheetView>
  </sheetViews>
  <sheetFormatPr defaultColWidth="9.109375" defaultRowHeight="14.4" x14ac:dyDescent="0.3"/>
  <cols>
    <col min="1" max="1" width="7.109375" style="11" customWidth="1"/>
    <col min="2" max="2" width="6.88671875" style="11" customWidth="1"/>
    <col min="3" max="3" width="7.33203125" style="11" customWidth="1"/>
    <col min="4" max="4" width="6.88671875" style="11" customWidth="1"/>
    <col min="5" max="5" width="4.6640625" style="11" customWidth="1"/>
    <col min="6" max="6" width="7.6640625" style="11" customWidth="1"/>
    <col min="7" max="7" width="6" style="11" customWidth="1"/>
    <col min="8" max="8" width="7.33203125" style="11" customWidth="1"/>
    <col min="9" max="9" width="6.33203125" style="11" customWidth="1"/>
    <col min="10" max="10" width="9.33203125" style="11" customWidth="1"/>
    <col min="11" max="11" width="6.88671875" style="11" customWidth="1"/>
    <col min="12" max="12" width="7.109375" style="11" customWidth="1"/>
    <col min="13" max="13" width="12.88671875" style="11" customWidth="1"/>
    <col min="14" max="14" width="9.109375" style="11"/>
    <col min="15" max="15" width="33.6640625" style="11" bestFit="1" customWidth="1"/>
    <col min="16" max="16" width="45.33203125" style="11" bestFit="1" customWidth="1"/>
    <col min="17" max="16384" width="9.109375" style="11"/>
  </cols>
  <sheetData>
    <row r="1" spans="1:13" ht="15.6" x14ac:dyDescent="0.3"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15.6" x14ac:dyDescent="0.3">
      <c r="B2" s="12" t="s">
        <v>201</v>
      </c>
      <c r="H2" s="277" t="s">
        <v>1</v>
      </c>
      <c r="I2" s="277"/>
      <c r="J2" s="277"/>
      <c r="K2" s="277"/>
      <c r="L2" s="277"/>
    </row>
    <row r="3" spans="1:13" ht="15.6" x14ac:dyDescent="0.3">
      <c r="B3" s="12"/>
    </row>
    <row r="4" spans="1:13" x14ac:dyDescent="0.3">
      <c r="A4" s="105" t="s">
        <v>2</v>
      </c>
      <c r="B4" s="279"/>
      <c r="C4" s="280"/>
      <c r="D4" s="111" t="s">
        <v>3</v>
      </c>
      <c r="E4" s="265"/>
      <c r="F4" s="265"/>
      <c r="G4" s="272"/>
      <c r="H4" s="111" t="s">
        <v>4</v>
      </c>
      <c r="I4" s="265"/>
      <c r="J4" s="272"/>
      <c r="K4" s="111" t="s">
        <v>171</v>
      </c>
      <c r="L4" s="265"/>
      <c r="M4" s="272"/>
    </row>
    <row r="5" spans="1:13" ht="15.6" x14ac:dyDescent="0.3">
      <c r="A5" s="148" t="s">
        <v>75</v>
      </c>
      <c r="B5" s="149"/>
      <c r="C5" s="264"/>
      <c r="D5" s="148" t="s">
        <v>76</v>
      </c>
      <c r="E5" s="149"/>
      <c r="F5" s="149"/>
      <c r="G5" s="155"/>
      <c r="H5" s="148" t="s">
        <v>77</v>
      </c>
      <c r="I5" s="149"/>
      <c r="J5" s="155"/>
      <c r="K5" s="148" t="s">
        <v>187</v>
      </c>
      <c r="L5" s="149"/>
      <c r="M5" s="155"/>
    </row>
    <row r="6" spans="1:13" x14ac:dyDescent="0.3">
      <c r="A6" s="105" t="s">
        <v>6</v>
      </c>
      <c r="B6" s="279"/>
      <c r="C6" s="280"/>
      <c r="D6" s="105" t="s">
        <v>7</v>
      </c>
      <c r="E6" s="279"/>
      <c r="F6" s="279"/>
      <c r="G6" s="280"/>
      <c r="H6" s="4" t="s">
        <v>8</v>
      </c>
      <c r="I6" s="6"/>
      <c r="J6" s="1"/>
      <c r="K6" s="111" t="s">
        <v>5</v>
      </c>
      <c r="L6" s="265"/>
      <c r="M6" s="272"/>
    </row>
    <row r="7" spans="1:13" ht="15.6" x14ac:dyDescent="0.3">
      <c r="A7" s="148" t="s">
        <v>124</v>
      </c>
      <c r="B7" s="149"/>
      <c r="C7" s="264"/>
      <c r="D7" s="208">
        <v>45833</v>
      </c>
      <c r="E7" s="209"/>
      <c r="F7" s="209"/>
      <c r="G7" s="210"/>
      <c r="H7" s="217">
        <v>0.5625</v>
      </c>
      <c r="I7" s="218"/>
      <c r="J7" s="219"/>
      <c r="K7" s="148" t="s">
        <v>78</v>
      </c>
      <c r="L7" s="149"/>
      <c r="M7" s="155"/>
    </row>
    <row r="8" spans="1:13" x14ac:dyDescent="0.3">
      <c r="A8" s="111" t="s">
        <v>9</v>
      </c>
      <c r="B8" s="265"/>
      <c r="C8" s="272"/>
      <c r="D8" s="114" t="s">
        <v>186</v>
      </c>
      <c r="E8" s="222"/>
      <c r="F8" s="222"/>
      <c r="G8" s="223"/>
      <c r="H8" s="114" t="s">
        <v>194</v>
      </c>
      <c r="I8" s="222"/>
      <c r="J8" s="223"/>
      <c r="K8" s="291" t="s">
        <v>184</v>
      </c>
      <c r="L8" s="292"/>
      <c r="M8" s="293"/>
    </row>
    <row r="9" spans="1:13" ht="15.6" x14ac:dyDescent="0.3">
      <c r="A9" s="208">
        <v>45834</v>
      </c>
      <c r="B9" s="209"/>
      <c r="C9" s="210"/>
      <c r="D9" s="217">
        <v>0.6875</v>
      </c>
      <c r="E9" s="218"/>
      <c r="F9" s="218"/>
      <c r="G9" s="219"/>
      <c r="H9" s="74" t="s">
        <v>135</v>
      </c>
      <c r="I9" s="79"/>
      <c r="J9" s="79"/>
      <c r="K9" s="78" t="s">
        <v>79</v>
      </c>
      <c r="L9" s="79"/>
      <c r="M9" s="80"/>
    </row>
    <row r="10" spans="1:13" x14ac:dyDescent="0.3">
      <c r="A10" s="111" t="s">
        <v>10</v>
      </c>
      <c r="B10" s="265"/>
      <c r="C10" s="272"/>
      <c r="D10" s="111" t="s">
        <v>11</v>
      </c>
      <c r="E10" s="265"/>
      <c r="F10" s="265"/>
      <c r="G10" s="272"/>
      <c r="H10" s="111" t="s">
        <v>12</v>
      </c>
      <c r="I10" s="265"/>
      <c r="J10" s="272"/>
      <c r="K10" s="111" t="s">
        <v>13</v>
      </c>
      <c r="L10" s="265"/>
      <c r="M10" s="272"/>
    </row>
    <row r="11" spans="1:13" ht="15.6" x14ac:dyDescent="0.3">
      <c r="A11" s="148" t="s">
        <v>78</v>
      </c>
      <c r="B11" s="149"/>
      <c r="C11" s="264"/>
      <c r="D11" s="148" t="s">
        <v>80</v>
      </c>
      <c r="E11" s="149"/>
      <c r="F11" s="149"/>
      <c r="G11" s="155"/>
      <c r="H11" s="148" t="s">
        <v>188</v>
      </c>
      <c r="I11" s="149"/>
      <c r="J11" s="155"/>
      <c r="K11" s="148" t="s">
        <v>125</v>
      </c>
      <c r="L11" s="149"/>
      <c r="M11" s="155"/>
    </row>
    <row r="12" spans="1:13" s="89" customFormat="1" x14ac:dyDescent="0.3">
      <c r="A12" s="114" t="s">
        <v>203</v>
      </c>
      <c r="B12" s="222"/>
      <c r="C12" s="222"/>
      <c r="D12" s="222"/>
      <c r="E12" s="222"/>
      <c r="F12" s="222"/>
      <c r="G12" s="223"/>
      <c r="H12" s="305" t="s">
        <v>200</v>
      </c>
      <c r="I12" s="305"/>
      <c r="J12" s="306"/>
      <c r="K12" s="111" t="s">
        <v>41</v>
      </c>
      <c r="L12" s="112"/>
      <c r="M12" s="113"/>
    </row>
    <row r="13" spans="1:13" s="89" customFormat="1" ht="15.6" x14ac:dyDescent="0.3">
      <c r="A13" s="108" t="s">
        <v>205</v>
      </c>
      <c r="B13" s="109"/>
      <c r="C13" s="109"/>
      <c r="D13" s="109"/>
      <c r="E13" s="109"/>
      <c r="F13" s="109"/>
      <c r="G13" s="143"/>
      <c r="H13" s="154" t="s">
        <v>208</v>
      </c>
      <c r="I13" s="154"/>
      <c r="J13" s="307"/>
      <c r="K13" s="108" t="s">
        <v>89</v>
      </c>
      <c r="L13" s="109"/>
      <c r="M13" s="143"/>
    </row>
    <row r="14" spans="1:13" x14ac:dyDescent="0.3">
      <c r="A14" s="111" t="s">
        <v>14</v>
      </c>
      <c r="B14" s="265"/>
      <c r="C14" s="272"/>
      <c r="D14" s="111" t="s">
        <v>15</v>
      </c>
      <c r="E14" s="265"/>
      <c r="F14" s="265"/>
      <c r="G14" s="272"/>
      <c r="H14" s="111" t="s">
        <v>16</v>
      </c>
      <c r="I14" s="265"/>
      <c r="J14" s="272"/>
      <c r="K14" s="111" t="s">
        <v>17</v>
      </c>
      <c r="L14" s="265"/>
      <c r="M14" s="272"/>
    </row>
    <row r="15" spans="1:13" ht="15.6" x14ac:dyDescent="0.3">
      <c r="A15" s="148" t="s">
        <v>82</v>
      </c>
      <c r="B15" s="149"/>
      <c r="C15" s="264"/>
      <c r="D15" s="148" t="s">
        <v>126</v>
      </c>
      <c r="E15" s="149"/>
      <c r="F15" s="149"/>
      <c r="G15" s="155"/>
      <c r="H15" s="148" t="s">
        <v>189</v>
      </c>
      <c r="I15" s="149"/>
      <c r="J15" s="155"/>
      <c r="K15" s="148" t="s">
        <v>83</v>
      </c>
      <c r="L15" s="149"/>
      <c r="M15" s="155"/>
    </row>
    <row r="16" spans="1:13" x14ac:dyDescent="0.3">
      <c r="A16" s="111" t="s">
        <v>18</v>
      </c>
      <c r="B16" s="265"/>
      <c r="C16" s="272"/>
      <c r="D16" s="111" t="s">
        <v>19</v>
      </c>
      <c r="E16" s="265"/>
      <c r="F16" s="265"/>
      <c r="G16" s="272"/>
      <c r="H16" s="111" t="s">
        <v>20</v>
      </c>
      <c r="I16" s="265"/>
      <c r="J16" s="272"/>
      <c r="K16" s="111" t="s">
        <v>21</v>
      </c>
      <c r="L16" s="265"/>
      <c r="M16" s="272"/>
    </row>
    <row r="17" spans="1:13" ht="15.6" x14ac:dyDescent="0.3">
      <c r="A17" s="226">
        <v>451</v>
      </c>
      <c r="B17" s="227"/>
      <c r="C17" s="289"/>
      <c r="D17" s="148" t="s">
        <v>127</v>
      </c>
      <c r="E17" s="149"/>
      <c r="F17" s="149"/>
      <c r="G17" s="155"/>
      <c r="H17" s="148" t="s">
        <v>84</v>
      </c>
      <c r="I17" s="149"/>
      <c r="J17" s="155"/>
      <c r="K17" s="148" t="s">
        <v>85</v>
      </c>
      <c r="L17" s="149"/>
      <c r="M17" s="155"/>
    </row>
    <row r="18" spans="1:13" x14ac:dyDescent="0.3">
      <c r="A18" s="111" t="s">
        <v>22</v>
      </c>
      <c r="B18" s="265"/>
      <c r="C18" s="272"/>
      <c r="D18" s="111" t="s">
        <v>23</v>
      </c>
      <c r="E18" s="265"/>
      <c r="F18" s="265"/>
      <c r="G18" s="272"/>
      <c r="H18" s="111" t="s">
        <v>24</v>
      </c>
      <c r="I18" s="265"/>
      <c r="J18" s="272"/>
      <c r="K18" s="111" t="s">
        <v>15</v>
      </c>
      <c r="L18" s="265"/>
      <c r="M18" s="272"/>
    </row>
    <row r="19" spans="1:13" ht="15.6" x14ac:dyDescent="0.3">
      <c r="A19" s="226">
        <v>117</v>
      </c>
      <c r="B19" s="227"/>
      <c r="C19" s="228"/>
      <c r="D19" s="148" t="s">
        <v>128</v>
      </c>
      <c r="E19" s="149"/>
      <c r="F19" s="149"/>
      <c r="G19" s="155"/>
      <c r="H19" s="290" t="s">
        <v>86</v>
      </c>
      <c r="I19" s="149"/>
      <c r="J19" s="155"/>
      <c r="K19" s="208" t="s">
        <v>87</v>
      </c>
      <c r="L19" s="209"/>
      <c r="M19" s="210"/>
    </row>
    <row r="20" spans="1:13" x14ac:dyDescent="0.3">
      <c r="A20" s="111" t="s">
        <v>25</v>
      </c>
      <c r="B20" s="265"/>
      <c r="C20" s="272"/>
      <c r="D20" s="111" t="s">
        <v>26</v>
      </c>
      <c r="E20" s="265"/>
      <c r="F20" s="265"/>
      <c r="G20" s="272"/>
      <c r="H20" s="111" t="s">
        <v>24</v>
      </c>
      <c r="I20" s="265"/>
      <c r="J20" s="272"/>
      <c r="K20" s="111" t="s">
        <v>27</v>
      </c>
      <c r="L20" s="265"/>
      <c r="M20" s="272"/>
    </row>
    <row r="21" spans="1:13" ht="15.6" x14ac:dyDescent="0.3">
      <c r="A21" s="226">
        <v>0</v>
      </c>
      <c r="B21" s="227"/>
      <c r="C21" s="289"/>
      <c r="D21" s="148" t="s">
        <v>129</v>
      </c>
      <c r="E21" s="149"/>
      <c r="F21" s="149"/>
      <c r="G21" s="155"/>
      <c r="H21" s="148" t="s">
        <v>129</v>
      </c>
      <c r="I21" s="149"/>
      <c r="J21" s="155"/>
      <c r="K21" s="148" t="s">
        <v>129</v>
      </c>
      <c r="L21" s="149"/>
      <c r="M21" s="155"/>
    </row>
    <row r="22" spans="1:13" x14ac:dyDescent="0.3">
      <c r="A22" s="126" t="s">
        <v>28</v>
      </c>
      <c r="B22" s="238"/>
      <c r="C22" s="238"/>
      <c r="D22" s="238"/>
      <c r="E22" s="238"/>
      <c r="F22" s="238"/>
      <c r="G22" s="238"/>
      <c r="H22" s="128" t="s">
        <v>29</v>
      </c>
      <c r="I22" s="239"/>
      <c r="J22" s="239"/>
      <c r="K22" s="239"/>
      <c r="L22" s="239"/>
      <c r="M22" s="239"/>
    </row>
    <row r="23" spans="1:13" x14ac:dyDescent="0.3">
      <c r="A23" s="111" t="s">
        <v>30</v>
      </c>
      <c r="B23" s="265"/>
      <c r="C23" s="265"/>
      <c r="D23" s="265"/>
      <c r="E23" s="265"/>
      <c r="F23" s="265"/>
      <c r="G23" s="272"/>
      <c r="H23" s="130" t="s">
        <v>31</v>
      </c>
      <c r="I23" s="283"/>
      <c r="J23" s="283"/>
      <c r="K23" s="283"/>
      <c r="L23" s="283"/>
      <c r="M23" s="284"/>
    </row>
    <row r="24" spans="1:13" x14ac:dyDescent="0.3">
      <c r="A24" s="148" t="s">
        <v>130</v>
      </c>
      <c r="B24" s="282"/>
      <c r="C24" s="282"/>
      <c r="D24" s="282"/>
      <c r="E24" s="282"/>
      <c r="F24" s="282"/>
      <c r="G24" s="269"/>
      <c r="H24" s="235">
        <v>1</v>
      </c>
      <c r="I24" s="287"/>
      <c r="J24" s="287"/>
      <c r="K24" s="287"/>
      <c r="L24" s="287"/>
      <c r="M24" s="288"/>
    </row>
    <row r="25" spans="1:13" x14ac:dyDescent="0.3">
      <c r="A25" s="111" t="s">
        <v>32</v>
      </c>
      <c r="B25" s="265"/>
      <c r="C25" s="265"/>
      <c r="D25" s="265"/>
      <c r="E25" s="265"/>
      <c r="F25" s="265"/>
      <c r="G25" s="272"/>
      <c r="H25" s="130" t="s">
        <v>31</v>
      </c>
      <c r="I25" s="283"/>
      <c r="J25" s="283"/>
      <c r="K25" s="283"/>
      <c r="L25" s="283"/>
      <c r="M25" s="284"/>
    </row>
    <row r="26" spans="1:13" ht="15.6" x14ac:dyDescent="0.3">
      <c r="A26" s="208" t="s">
        <v>88</v>
      </c>
      <c r="B26" s="209"/>
      <c r="C26" s="209"/>
      <c r="D26" s="282"/>
      <c r="E26" s="282"/>
      <c r="F26" s="282"/>
      <c r="G26" s="269"/>
      <c r="H26" s="235">
        <v>5.9</v>
      </c>
      <c r="I26" s="287"/>
      <c r="J26" s="287"/>
      <c r="K26" s="287"/>
      <c r="L26" s="287"/>
      <c r="M26" s="288"/>
    </row>
    <row r="27" spans="1:13" x14ac:dyDescent="0.3">
      <c r="A27" s="111" t="s">
        <v>33</v>
      </c>
      <c r="B27" s="265"/>
      <c r="C27" s="265"/>
      <c r="D27" s="265"/>
      <c r="E27" s="265"/>
      <c r="F27" s="265"/>
      <c r="G27" s="272"/>
      <c r="H27" s="130" t="s">
        <v>31</v>
      </c>
      <c r="I27" s="283"/>
      <c r="J27" s="283"/>
      <c r="K27" s="283"/>
      <c r="L27" s="283"/>
      <c r="M27" s="284"/>
    </row>
    <row r="28" spans="1:13" ht="15.6" x14ac:dyDescent="0.3">
      <c r="A28" s="148" t="s">
        <v>129</v>
      </c>
      <c r="B28" s="282"/>
      <c r="C28" s="282"/>
      <c r="D28" s="282"/>
      <c r="E28" s="282"/>
      <c r="F28" s="282"/>
      <c r="G28" s="269"/>
      <c r="H28" s="235">
        <v>0</v>
      </c>
      <c r="I28" s="287"/>
      <c r="J28" s="287"/>
      <c r="K28" s="287"/>
      <c r="L28" s="287"/>
      <c r="M28" s="288"/>
    </row>
    <row r="29" spans="1:13" x14ac:dyDescent="0.3">
      <c r="A29" s="111" t="s">
        <v>34</v>
      </c>
      <c r="B29" s="265"/>
      <c r="C29" s="265"/>
      <c r="D29" s="265"/>
      <c r="E29" s="265"/>
      <c r="F29" s="265"/>
      <c r="G29" s="272"/>
      <c r="H29" s="130" t="s">
        <v>31</v>
      </c>
      <c r="I29" s="283"/>
      <c r="J29" s="283"/>
      <c r="K29" s="283"/>
      <c r="L29" s="283"/>
      <c r="M29" s="284"/>
    </row>
    <row r="30" spans="1:13" ht="15.6" x14ac:dyDescent="0.3">
      <c r="A30" s="197" t="s">
        <v>129</v>
      </c>
      <c r="B30" s="198"/>
      <c r="C30" s="198"/>
      <c r="D30" s="285"/>
      <c r="E30" s="285"/>
      <c r="F30" s="285"/>
      <c r="G30" s="286"/>
      <c r="H30" s="235">
        <v>0</v>
      </c>
      <c r="I30" s="287"/>
      <c r="J30" s="287"/>
      <c r="K30" s="287"/>
      <c r="L30" s="287"/>
      <c r="M30" s="288"/>
    </row>
    <row r="31" spans="1:13" x14ac:dyDescent="0.3">
      <c r="A31" s="111" t="s">
        <v>172</v>
      </c>
      <c r="B31" s="265"/>
      <c r="C31" s="265"/>
      <c r="D31" s="265"/>
      <c r="E31" s="265"/>
      <c r="F31" s="265"/>
      <c r="G31" s="272"/>
      <c r="H31" s="114" t="s">
        <v>173</v>
      </c>
      <c r="I31" s="274"/>
      <c r="J31" s="274"/>
      <c r="K31" s="274"/>
      <c r="L31" s="274"/>
      <c r="M31" s="281"/>
    </row>
    <row r="32" spans="1:13" ht="15.6" x14ac:dyDescent="0.3">
      <c r="A32" s="208" t="s">
        <v>132</v>
      </c>
      <c r="B32" s="209"/>
      <c r="C32" s="209"/>
      <c r="D32" s="282"/>
      <c r="E32" s="282"/>
      <c r="F32" s="282"/>
      <c r="G32" s="269"/>
      <c r="H32" s="148" t="s">
        <v>133</v>
      </c>
      <c r="I32" s="282"/>
      <c r="J32" s="282"/>
      <c r="K32" s="282"/>
      <c r="L32" s="282"/>
      <c r="M32" s="269"/>
    </row>
    <row r="33" spans="1:13" s="13" customFormat="1" x14ac:dyDescent="0.3">
      <c r="A33" s="111" t="s">
        <v>174</v>
      </c>
      <c r="B33" s="265"/>
      <c r="C33" s="265"/>
      <c r="D33" s="265"/>
      <c r="E33" s="265"/>
      <c r="F33" s="265"/>
      <c r="G33" s="272"/>
      <c r="H33" s="114" t="s">
        <v>175</v>
      </c>
      <c r="I33" s="274"/>
      <c r="J33" s="274"/>
      <c r="K33" s="274"/>
      <c r="L33" s="274"/>
      <c r="M33" s="281"/>
    </row>
    <row r="34" spans="1:13" s="13" customFormat="1" ht="15.6" x14ac:dyDescent="0.3">
      <c r="A34" s="208" t="s">
        <v>129</v>
      </c>
      <c r="B34" s="209"/>
      <c r="C34" s="209"/>
      <c r="D34" s="282"/>
      <c r="E34" s="282"/>
      <c r="F34" s="282"/>
      <c r="G34" s="269"/>
      <c r="H34" s="148" t="s">
        <v>129</v>
      </c>
      <c r="I34" s="282"/>
      <c r="J34" s="282"/>
      <c r="K34" s="282"/>
      <c r="L34" s="282"/>
      <c r="M34" s="269"/>
    </row>
    <row r="35" spans="1:13" x14ac:dyDescent="0.3">
      <c r="A35" s="111" t="s">
        <v>35</v>
      </c>
      <c r="B35" s="265"/>
      <c r="C35" s="265"/>
      <c r="D35" s="265"/>
      <c r="E35" s="265"/>
      <c r="F35" s="265"/>
      <c r="G35" s="272"/>
      <c r="H35" s="114" t="s">
        <v>177</v>
      </c>
      <c r="I35" s="274"/>
      <c r="J35" s="274"/>
      <c r="K35" s="274"/>
      <c r="L35" s="274"/>
      <c r="M35" s="281"/>
    </row>
    <row r="36" spans="1:13" ht="15.6" x14ac:dyDescent="0.3">
      <c r="A36" s="208" t="s">
        <v>132</v>
      </c>
      <c r="B36" s="209"/>
      <c r="C36" s="209"/>
      <c r="D36" s="282"/>
      <c r="E36" s="282"/>
      <c r="F36" s="282"/>
      <c r="G36" s="269"/>
      <c r="H36" s="148" t="s">
        <v>134</v>
      </c>
      <c r="I36" s="282"/>
      <c r="J36" s="282"/>
      <c r="K36" s="282"/>
      <c r="L36" s="282"/>
      <c r="M36" s="269"/>
    </row>
    <row r="37" spans="1:13" x14ac:dyDescent="0.3">
      <c r="A37" s="111" t="s">
        <v>36</v>
      </c>
      <c r="B37" s="265"/>
      <c r="C37" s="265"/>
      <c r="D37" s="265"/>
      <c r="E37" s="265"/>
      <c r="F37" s="265"/>
      <c r="G37" s="272"/>
      <c r="H37" s="114" t="s">
        <v>179</v>
      </c>
      <c r="I37" s="274"/>
      <c r="J37" s="274"/>
      <c r="K37" s="274"/>
      <c r="L37" s="274"/>
      <c r="M37" s="281"/>
    </row>
    <row r="38" spans="1:13" ht="15.6" x14ac:dyDescent="0.3">
      <c r="A38" s="208" t="s">
        <v>132</v>
      </c>
      <c r="B38" s="209"/>
      <c r="C38" s="209"/>
      <c r="D38" s="282"/>
      <c r="E38" s="282"/>
      <c r="F38" s="282"/>
      <c r="G38" s="269"/>
      <c r="H38" s="148" t="s">
        <v>134</v>
      </c>
      <c r="I38" s="282"/>
      <c r="J38" s="282"/>
      <c r="K38" s="282"/>
      <c r="L38" s="282"/>
      <c r="M38" s="269"/>
    </row>
    <row r="39" spans="1:13" s="13" customFormat="1" x14ac:dyDescent="0.3">
      <c r="A39" s="111" t="s">
        <v>190</v>
      </c>
      <c r="B39" s="265"/>
      <c r="C39" s="265"/>
      <c r="D39" s="265"/>
      <c r="E39" s="265"/>
      <c r="F39" s="265"/>
      <c r="G39" s="272"/>
      <c r="H39" s="114" t="s">
        <v>180</v>
      </c>
      <c r="I39" s="274"/>
      <c r="J39" s="274"/>
      <c r="K39" s="274"/>
      <c r="L39" s="274"/>
      <c r="M39" s="281"/>
    </row>
    <row r="40" spans="1:13" s="13" customFormat="1" ht="15.6" x14ac:dyDescent="0.3">
      <c r="A40" s="208" t="s">
        <v>129</v>
      </c>
      <c r="B40" s="209"/>
      <c r="C40" s="209"/>
      <c r="D40" s="282"/>
      <c r="E40" s="282"/>
      <c r="F40" s="282"/>
      <c r="G40" s="269"/>
      <c r="H40" s="148" t="s">
        <v>129</v>
      </c>
      <c r="I40" s="282"/>
      <c r="J40" s="282"/>
      <c r="K40" s="282"/>
      <c r="L40" s="282"/>
      <c r="M40" s="269"/>
    </row>
    <row r="41" spans="1:13" x14ac:dyDescent="0.3">
      <c r="A41" s="111" t="s">
        <v>122</v>
      </c>
      <c r="B41" s="265"/>
      <c r="C41" s="272"/>
      <c r="D41" s="111" t="s">
        <v>121</v>
      </c>
      <c r="E41" s="265"/>
      <c r="F41" s="265"/>
      <c r="G41" s="272"/>
      <c r="H41" s="111" t="s">
        <v>168</v>
      </c>
      <c r="I41" s="265"/>
      <c r="J41" s="272"/>
      <c r="K41" s="111" t="s">
        <v>169</v>
      </c>
      <c r="L41" s="265"/>
      <c r="M41" s="272"/>
    </row>
    <row r="42" spans="1:13" ht="15.6" x14ac:dyDescent="0.3">
      <c r="A42" s="226">
        <v>2366</v>
      </c>
      <c r="B42" s="227"/>
      <c r="C42" s="228"/>
      <c r="D42" s="246">
        <v>0.53300000000000003</v>
      </c>
      <c r="E42" s="247"/>
      <c r="F42" s="247"/>
      <c r="G42" s="248"/>
      <c r="H42" s="226">
        <v>77</v>
      </c>
      <c r="I42" s="227"/>
      <c r="J42" s="228"/>
      <c r="K42" s="226">
        <v>64</v>
      </c>
      <c r="L42" s="227"/>
      <c r="M42" s="228"/>
    </row>
    <row r="43" spans="1:13" x14ac:dyDescent="0.3">
      <c r="A43" s="111" t="s">
        <v>37</v>
      </c>
      <c r="B43" s="265"/>
      <c r="C43" s="272"/>
      <c r="D43" s="111" t="s">
        <v>123</v>
      </c>
      <c r="E43" s="265"/>
      <c r="F43" s="265"/>
      <c r="G43" s="272"/>
      <c r="H43" s="105" t="s">
        <v>38</v>
      </c>
      <c r="I43" s="279"/>
      <c r="J43" s="280"/>
      <c r="K43" s="111" t="s">
        <v>39</v>
      </c>
      <c r="L43" s="265"/>
      <c r="M43" s="272"/>
    </row>
    <row r="44" spans="1:13" ht="15.6" x14ac:dyDescent="0.3">
      <c r="A44" s="235">
        <v>2</v>
      </c>
      <c r="B44" s="240"/>
      <c r="C44" s="278"/>
      <c r="D44" s="226">
        <v>86</v>
      </c>
      <c r="E44" s="227"/>
      <c r="F44" s="227"/>
      <c r="G44" s="228"/>
      <c r="H44" s="242">
        <v>3.5</v>
      </c>
      <c r="I44" s="243"/>
      <c r="J44" s="244"/>
      <c r="K44" s="235">
        <v>6.8</v>
      </c>
      <c r="L44" s="240"/>
      <c r="M44" s="245"/>
    </row>
    <row r="45" spans="1:13" x14ac:dyDescent="0.3">
      <c r="A45" s="303" t="s">
        <v>40</v>
      </c>
      <c r="B45" s="304"/>
      <c r="C45" s="304"/>
      <c r="D45" s="304"/>
      <c r="E45" s="304"/>
      <c r="F45" s="304"/>
      <c r="G45" s="304"/>
      <c r="H45" s="114" t="s">
        <v>97</v>
      </c>
      <c r="I45" s="222"/>
      <c r="J45" s="222"/>
      <c r="K45" s="222"/>
      <c r="L45" s="222"/>
      <c r="M45" s="222"/>
    </row>
    <row r="46" spans="1:13" ht="15.6" x14ac:dyDescent="0.3">
      <c r="A46" s="145" t="s">
        <v>206</v>
      </c>
      <c r="B46" s="146"/>
      <c r="C46" s="146"/>
      <c r="D46" s="146"/>
      <c r="E46" s="146"/>
      <c r="F46" s="146"/>
      <c r="G46" s="146"/>
      <c r="H46" s="108" t="s">
        <v>131</v>
      </c>
      <c r="I46" s="109"/>
      <c r="J46" s="109"/>
      <c r="K46" s="109"/>
      <c r="L46" s="109"/>
      <c r="M46" s="109"/>
    </row>
    <row r="47" spans="1:13" x14ac:dyDescent="0.3">
      <c r="A47" s="86" t="s">
        <v>204</v>
      </c>
      <c r="B47" s="87"/>
      <c r="C47" s="308" t="s">
        <v>131</v>
      </c>
      <c r="D47" s="309"/>
      <c r="E47" s="309"/>
      <c r="F47" s="309"/>
      <c r="G47" s="309"/>
      <c r="H47" s="309"/>
      <c r="I47" s="309"/>
      <c r="J47" s="309"/>
      <c r="K47" s="309"/>
      <c r="L47" s="309"/>
      <c r="M47" s="310"/>
    </row>
    <row r="48" spans="1:13" ht="15.6" x14ac:dyDescent="0.3">
      <c r="A48" s="15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5.6" x14ac:dyDescent="0.3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5.6" x14ac:dyDescent="0.3">
      <c r="A50" s="17"/>
      <c r="B50" s="220" t="s">
        <v>0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</row>
    <row r="51" spans="1:13" ht="15.6" x14ac:dyDescent="0.3">
      <c r="A51" s="17"/>
      <c r="B51" s="12" t="s">
        <v>201</v>
      </c>
      <c r="H51" s="277" t="s">
        <v>1</v>
      </c>
      <c r="I51" s="277"/>
      <c r="J51" s="277"/>
      <c r="K51" s="277"/>
      <c r="L51" s="277"/>
    </row>
    <row r="52" spans="1:13" x14ac:dyDescent="0.3">
      <c r="A52" s="111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72"/>
    </row>
    <row r="53" spans="1:13" x14ac:dyDescent="0.3">
      <c r="A53" s="176" t="s">
        <v>42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1"/>
    </row>
    <row r="54" spans="1:13" x14ac:dyDescent="0.3">
      <c r="A54" s="111" t="s">
        <v>43</v>
      </c>
      <c r="B54" s="265"/>
      <c r="C54" s="265"/>
      <c r="D54" s="265"/>
      <c r="E54" s="265"/>
      <c r="F54" s="111" t="s">
        <v>44</v>
      </c>
      <c r="G54" s="265"/>
      <c r="H54" s="265"/>
      <c r="I54" s="272"/>
      <c r="J54" s="111" t="s">
        <v>45</v>
      </c>
      <c r="K54" s="265"/>
      <c r="L54" s="265"/>
      <c r="M54" s="265"/>
    </row>
    <row r="55" spans="1:13" ht="15.6" x14ac:dyDescent="0.3">
      <c r="A55" s="148" t="s">
        <v>46</v>
      </c>
      <c r="B55" s="263"/>
      <c r="C55" s="263"/>
      <c r="D55" s="263"/>
      <c r="E55" s="264"/>
      <c r="F55" s="148"/>
      <c r="G55" s="149"/>
      <c r="H55" s="149"/>
      <c r="I55" s="155"/>
      <c r="J55" s="148"/>
      <c r="K55" s="149"/>
      <c r="L55" s="149"/>
      <c r="M55" s="155"/>
    </row>
    <row r="56" spans="1:13" x14ac:dyDescent="0.3">
      <c r="A56" s="111" t="s">
        <v>47</v>
      </c>
      <c r="B56" s="265"/>
      <c r="C56" s="111" t="s">
        <v>48</v>
      </c>
      <c r="D56" s="265"/>
      <c r="E56" s="111" t="s">
        <v>49</v>
      </c>
      <c r="F56" s="265"/>
      <c r="G56" s="111" t="s">
        <v>50</v>
      </c>
      <c r="H56" s="265"/>
      <c r="I56" s="111" t="s">
        <v>51</v>
      </c>
      <c r="J56" s="265"/>
      <c r="K56" s="111" t="s">
        <v>52</v>
      </c>
      <c r="L56" s="265"/>
      <c r="M56" s="272"/>
    </row>
    <row r="57" spans="1:13" ht="15.6" x14ac:dyDescent="0.3">
      <c r="A57" s="148"/>
      <c r="B57" s="269"/>
      <c r="C57" s="157"/>
      <c r="D57" s="276"/>
      <c r="E57" s="148"/>
      <c r="F57" s="263"/>
      <c r="G57" s="148"/>
      <c r="H57" s="263"/>
      <c r="I57" s="148"/>
      <c r="J57" s="263"/>
      <c r="K57" s="148"/>
      <c r="L57" s="263"/>
      <c r="M57" s="264"/>
    </row>
    <row r="58" spans="1:13" ht="14.4" customHeight="1" x14ac:dyDescent="0.3">
      <c r="A58" s="145"/>
      <c r="B58" s="147"/>
      <c r="C58" s="161"/>
      <c r="D58" s="162"/>
      <c r="E58" s="145"/>
      <c r="F58" s="147"/>
      <c r="G58" s="145"/>
      <c r="H58" s="147"/>
      <c r="I58" s="145"/>
      <c r="J58" s="147"/>
      <c r="K58" s="145"/>
      <c r="L58" s="146"/>
      <c r="M58" s="147"/>
    </row>
    <row r="59" spans="1:13" ht="15.6" x14ac:dyDescent="0.3">
      <c r="A59" s="145"/>
      <c r="B59" s="268"/>
      <c r="C59" s="157"/>
      <c r="D59" s="275"/>
      <c r="E59" s="148"/>
      <c r="F59" s="264"/>
      <c r="G59" s="148"/>
      <c r="H59" s="264"/>
      <c r="I59" s="148"/>
      <c r="J59" s="264"/>
      <c r="K59" s="148"/>
      <c r="L59" s="263"/>
      <c r="M59" s="264"/>
    </row>
    <row r="60" spans="1:13" x14ac:dyDescent="0.3">
      <c r="A60" s="111" t="s">
        <v>47</v>
      </c>
      <c r="B60" s="265"/>
      <c r="C60" s="111" t="s">
        <v>53</v>
      </c>
      <c r="D60" s="265"/>
      <c r="E60" s="114" t="s">
        <v>54</v>
      </c>
      <c r="F60" s="274"/>
      <c r="G60" s="111" t="s">
        <v>55</v>
      </c>
      <c r="H60" s="265"/>
      <c r="I60" s="114" t="s">
        <v>56</v>
      </c>
      <c r="J60" s="274"/>
      <c r="K60" s="274"/>
      <c r="L60" s="274"/>
      <c r="M60" s="274"/>
    </row>
    <row r="61" spans="1:13" ht="15.6" x14ac:dyDescent="0.3">
      <c r="A61" s="148"/>
      <c r="B61" s="155"/>
      <c r="C61" s="148"/>
      <c r="D61" s="155"/>
      <c r="E61" s="148"/>
      <c r="F61" s="155"/>
      <c r="G61" s="148"/>
      <c r="H61" s="155"/>
      <c r="I61" s="148"/>
      <c r="J61" s="149"/>
      <c r="K61" s="149"/>
      <c r="L61" s="149"/>
      <c r="M61" s="149"/>
    </row>
    <row r="62" spans="1:13" ht="15.6" x14ac:dyDescent="0.3">
      <c r="A62" s="145"/>
      <c r="B62" s="147"/>
      <c r="C62" s="145"/>
      <c r="D62" s="147"/>
      <c r="E62" s="145"/>
      <c r="F62" s="147"/>
      <c r="G62" s="145"/>
      <c r="H62" s="147"/>
      <c r="I62" s="145"/>
      <c r="J62" s="146"/>
      <c r="K62" s="146"/>
      <c r="L62" s="146"/>
      <c r="M62" s="146"/>
    </row>
    <row r="63" spans="1:13" ht="15.6" x14ac:dyDescent="0.3">
      <c r="A63" s="145"/>
      <c r="B63" s="147"/>
      <c r="C63" s="145"/>
      <c r="D63" s="147"/>
      <c r="E63" s="145"/>
      <c r="F63" s="147"/>
      <c r="G63" s="145"/>
      <c r="H63" s="147"/>
      <c r="I63" s="145"/>
      <c r="J63" s="146"/>
      <c r="K63" s="146"/>
      <c r="L63" s="146"/>
      <c r="M63" s="146"/>
    </row>
    <row r="64" spans="1:13" x14ac:dyDescent="0.3">
      <c r="A64" s="176" t="s">
        <v>57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1"/>
    </row>
    <row r="65" spans="1:18" x14ac:dyDescent="0.3">
      <c r="A65" s="111" t="s">
        <v>43</v>
      </c>
      <c r="B65" s="265"/>
      <c r="C65" s="265"/>
      <c r="D65" s="265"/>
      <c r="E65" s="265"/>
      <c r="F65" s="111" t="s">
        <v>44</v>
      </c>
      <c r="G65" s="265"/>
      <c r="H65" s="265"/>
      <c r="I65" s="272"/>
      <c r="J65" s="111" t="s">
        <v>58</v>
      </c>
      <c r="K65" s="265"/>
      <c r="L65" s="265"/>
      <c r="M65" s="265"/>
    </row>
    <row r="66" spans="1:18" ht="15.6" x14ac:dyDescent="0.3">
      <c r="A66" s="148" t="s">
        <v>59</v>
      </c>
      <c r="B66" s="263"/>
      <c r="C66" s="263"/>
      <c r="D66" s="263"/>
      <c r="E66" s="264"/>
      <c r="F66" s="148"/>
      <c r="G66" s="149"/>
      <c r="H66" s="149"/>
      <c r="I66" s="155"/>
      <c r="J66" s="148"/>
      <c r="K66" s="149"/>
      <c r="L66" s="149"/>
      <c r="M66" s="155"/>
    </row>
    <row r="67" spans="1:18" x14ac:dyDescent="0.3">
      <c r="A67" s="111" t="s">
        <v>60</v>
      </c>
      <c r="B67" s="265"/>
      <c r="C67" s="111" t="s">
        <v>61</v>
      </c>
      <c r="D67" s="265"/>
      <c r="E67" s="111" t="s">
        <v>62</v>
      </c>
      <c r="F67" s="265"/>
      <c r="G67" s="111" t="s">
        <v>63</v>
      </c>
      <c r="H67" s="265"/>
      <c r="I67" s="111" t="s">
        <v>64</v>
      </c>
      <c r="J67" s="265"/>
      <c r="K67" s="111" t="s">
        <v>65</v>
      </c>
      <c r="L67" s="265"/>
      <c r="M67" s="272"/>
    </row>
    <row r="68" spans="1:18" ht="22.2" customHeight="1" x14ac:dyDescent="0.3">
      <c r="A68" s="148"/>
      <c r="B68" s="269"/>
      <c r="C68" s="148"/>
      <c r="D68" s="263"/>
      <c r="E68" s="148"/>
      <c r="F68" s="263"/>
      <c r="G68" s="148"/>
      <c r="H68" s="263"/>
      <c r="I68" s="148"/>
      <c r="J68" s="263"/>
      <c r="K68" s="183"/>
      <c r="L68" s="256"/>
      <c r="M68" s="257"/>
    </row>
    <row r="69" spans="1:18" ht="22.2" customHeight="1" x14ac:dyDescent="0.3">
      <c r="A69" s="145"/>
      <c r="B69" s="147"/>
      <c r="C69" s="145"/>
      <c r="D69" s="147"/>
      <c r="E69" s="145"/>
      <c r="F69" s="147"/>
      <c r="G69" s="145"/>
      <c r="H69" s="147"/>
      <c r="I69" s="145"/>
      <c r="J69" s="147"/>
      <c r="K69" s="186"/>
      <c r="L69" s="187"/>
      <c r="M69" s="188"/>
    </row>
    <row r="70" spans="1:18" ht="23.4" customHeight="1" x14ac:dyDescent="0.3">
      <c r="A70" s="145"/>
      <c r="B70" s="268"/>
      <c r="C70" s="148"/>
      <c r="D70" s="264"/>
      <c r="E70" s="148"/>
      <c r="F70" s="264"/>
      <c r="G70" s="148"/>
      <c r="H70" s="264"/>
      <c r="I70" s="148"/>
      <c r="J70" s="264"/>
      <c r="K70" s="183"/>
      <c r="L70" s="256"/>
      <c r="M70" s="257"/>
    </row>
    <row r="71" spans="1:18" ht="30.6" customHeight="1" x14ac:dyDescent="0.3">
      <c r="A71" s="111" t="s">
        <v>60</v>
      </c>
      <c r="B71" s="265"/>
      <c r="C71" s="189" t="s">
        <v>66</v>
      </c>
      <c r="D71" s="273"/>
      <c r="E71" s="114" t="s">
        <v>67</v>
      </c>
      <c r="F71" s="274"/>
      <c r="G71" s="111" t="s">
        <v>68</v>
      </c>
      <c r="H71" s="265"/>
      <c r="I71" s="114" t="s">
        <v>56</v>
      </c>
      <c r="J71" s="274"/>
      <c r="K71" s="274"/>
      <c r="L71" s="274"/>
      <c r="M71" s="274"/>
    </row>
    <row r="72" spans="1:18" ht="15.6" x14ac:dyDescent="0.3">
      <c r="A72" s="148"/>
      <c r="B72" s="155"/>
      <c r="C72" s="148"/>
      <c r="D72" s="155"/>
      <c r="E72" s="148"/>
      <c r="F72" s="155"/>
      <c r="G72" s="148"/>
      <c r="H72" s="155"/>
      <c r="I72" s="148"/>
      <c r="J72" s="149"/>
      <c r="K72" s="149"/>
      <c r="L72" s="149"/>
      <c r="M72" s="149"/>
    </row>
    <row r="73" spans="1:18" ht="15.6" x14ac:dyDescent="0.3">
      <c r="A73" s="145"/>
      <c r="B73" s="147"/>
      <c r="C73" s="145"/>
      <c r="D73" s="147"/>
      <c r="E73" s="145"/>
      <c r="F73" s="147"/>
      <c r="G73" s="145"/>
      <c r="H73" s="147"/>
      <c r="I73" s="145"/>
      <c r="J73" s="146"/>
      <c r="K73" s="146"/>
      <c r="L73" s="146"/>
      <c r="M73" s="146"/>
    </row>
    <row r="74" spans="1:18" ht="15.6" x14ac:dyDescent="0.3">
      <c r="A74" s="145"/>
      <c r="B74" s="147"/>
      <c r="C74" s="145"/>
      <c r="D74" s="147"/>
      <c r="E74" s="145"/>
      <c r="F74" s="147"/>
      <c r="G74" s="145"/>
      <c r="H74" s="147"/>
      <c r="I74" s="145"/>
      <c r="J74" s="146"/>
      <c r="K74" s="146"/>
      <c r="L74" s="146"/>
      <c r="M74" s="146"/>
    </row>
    <row r="75" spans="1:18" x14ac:dyDescent="0.3">
      <c r="A75" s="176" t="s">
        <v>69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1"/>
    </row>
    <row r="76" spans="1:18" x14ac:dyDescent="0.3">
      <c r="A76" s="111" t="s">
        <v>43</v>
      </c>
      <c r="B76" s="265"/>
      <c r="C76" s="265"/>
      <c r="D76" s="265"/>
      <c r="E76" s="265"/>
      <c r="F76" s="111" t="s">
        <v>44</v>
      </c>
      <c r="G76" s="265"/>
      <c r="H76" s="265"/>
      <c r="I76" s="272"/>
      <c r="J76" s="111" t="s">
        <v>70</v>
      </c>
      <c r="K76" s="265"/>
      <c r="L76" s="265"/>
      <c r="M76" s="265"/>
    </row>
    <row r="77" spans="1:18" ht="15.6" x14ac:dyDescent="0.3">
      <c r="A77" s="148" t="s">
        <v>71</v>
      </c>
      <c r="B77" s="263"/>
      <c r="C77" s="263"/>
      <c r="D77" s="263"/>
      <c r="E77" s="264"/>
      <c r="F77" s="148"/>
      <c r="G77" s="149"/>
      <c r="H77" s="149"/>
      <c r="I77" s="155"/>
      <c r="J77" s="148"/>
      <c r="K77" s="149"/>
      <c r="L77" s="149"/>
      <c r="M77" s="155"/>
    </row>
    <row r="78" spans="1:18" ht="35.4" customHeight="1" x14ac:dyDescent="0.3">
      <c r="A78" s="111" t="s">
        <v>72</v>
      </c>
      <c r="B78" s="265"/>
      <c r="C78" s="191">
        <v>0</v>
      </c>
      <c r="D78" s="270"/>
      <c r="E78" s="193">
        <v>90</v>
      </c>
      <c r="F78" s="266"/>
      <c r="G78" s="193">
        <v>180</v>
      </c>
      <c r="H78" s="266"/>
      <c r="I78" s="193">
        <v>270</v>
      </c>
      <c r="J78" s="266"/>
      <c r="K78" s="191" t="s">
        <v>193</v>
      </c>
      <c r="L78" s="270"/>
      <c r="M78" s="271"/>
      <c r="O78" s="14"/>
      <c r="P78" s="14"/>
      <c r="Q78" s="14"/>
      <c r="R78" s="14"/>
    </row>
    <row r="79" spans="1:18" ht="15.6" x14ac:dyDescent="0.3">
      <c r="A79" s="148"/>
      <c r="B79" s="269"/>
      <c r="C79" s="148"/>
      <c r="D79" s="263"/>
      <c r="E79" s="148"/>
      <c r="F79" s="263"/>
      <c r="G79" s="148"/>
      <c r="H79" s="263"/>
      <c r="I79" s="148"/>
      <c r="J79" s="263"/>
      <c r="K79" s="148"/>
      <c r="L79" s="263"/>
      <c r="M79" s="264"/>
    </row>
    <row r="80" spans="1:18" ht="15.6" x14ac:dyDescent="0.3">
      <c r="A80" s="145"/>
      <c r="B80" s="147"/>
      <c r="C80" s="145"/>
      <c r="D80" s="147"/>
      <c r="E80" s="145"/>
      <c r="F80" s="147"/>
      <c r="G80" s="145"/>
      <c r="H80" s="147"/>
      <c r="I80" s="145"/>
      <c r="J80" s="147"/>
      <c r="K80" s="145"/>
      <c r="L80" s="146"/>
      <c r="M80" s="147"/>
    </row>
    <row r="81" spans="1:13" ht="15.6" x14ac:dyDescent="0.3">
      <c r="A81" s="145"/>
      <c r="B81" s="268"/>
      <c r="C81" s="148"/>
      <c r="D81" s="264"/>
      <c r="E81" s="148"/>
      <c r="F81" s="264"/>
      <c r="G81" s="148"/>
      <c r="H81" s="264"/>
      <c r="I81" s="148"/>
      <c r="J81" s="264"/>
      <c r="K81" s="148"/>
      <c r="L81" s="263"/>
      <c r="M81" s="264"/>
    </row>
    <row r="82" spans="1:13" x14ac:dyDescent="0.3">
      <c r="A82" s="111" t="s">
        <v>72</v>
      </c>
      <c r="B82" s="265"/>
      <c r="C82" s="193">
        <v>0</v>
      </c>
      <c r="D82" s="266"/>
      <c r="E82" s="193">
        <v>90</v>
      </c>
      <c r="F82" s="266"/>
      <c r="G82" s="193">
        <v>180</v>
      </c>
      <c r="H82" s="266"/>
      <c r="I82" s="193">
        <v>270</v>
      </c>
      <c r="J82" s="266"/>
      <c r="K82" s="193" t="s">
        <v>73</v>
      </c>
      <c r="L82" s="266"/>
      <c r="M82" s="267"/>
    </row>
    <row r="83" spans="1:13" ht="15.6" x14ac:dyDescent="0.3">
      <c r="A83" s="148"/>
      <c r="B83" s="155"/>
      <c r="C83" s="148"/>
      <c r="D83" s="155"/>
      <c r="E83" s="148"/>
      <c r="F83" s="155"/>
      <c r="G83" s="148"/>
      <c r="H83" s="155"/>
      <c r="I83" s="148"/>
      <c r="J83" s="263"/>
      <c r="K83" s="148"/>
      <c r="L83" s="263"/>
      <c r="M83" s="264"/>
    </row>
    <row r="84" spans="1:13" ht="15.6" x14ac:dyDescent="0.3">
      <c r="A84" s="145"/>
      <c r="B84" s="147"/>
      <c r="C84" s="145"/>
      <c r="D84" s="147"/>
      <c r="E84" s="145"/>
      <c r="F84" s="147"/>
      <c r="G84" s="145"/>
      <c r="H84" s="147"/>
      <c r="I84" s="145"/>
      <c r="J84" s="147"/>
      <c r="K84" s="145"/>
      <c r="L84" s="146"/>
      <c r="M84" s="147"/>
    </row>
    <row r="85" spans="1:13" ht="15.6" x14ac:dyDescent="0.3">
      <c r="A85" s="145"/>
      <c r="B85" s="147"/>
      <c r="C85" s="145"/>
      <c r="D85" s="147"/>
      <c r="E85" s="145"/>
      <c r="F85" s="147"/>
      <c r="G85" s="145"/>
      <c r="H85" s="147"/>
      <c r="I85" s="148"/>
      <c r="J85" s="264"/>
      <c r="K85" s="148"/>
      <c r="L85" s="263"/>
      <c r="M85" s="264"/>
    </row>
    <row r="86" spans="1:13" x14ac:dyDescent="0.3">
      <c r="A86" s="111" t="s">
        <v>74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1"/>
    </row>
    <row r="87" spans="1:13" ht="15.6" x14ac:dyDescent="0.3">
      <c r="A87" s="148"/>
      <c r="B87" s="149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4"/>
    </row>
    <row r="88" spans="1:13" ht="15.6" x14ac:dyDescent="0.3">
      <c r="A88" s="148"/>
      <c r="B88" s="149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4"/>
    </row>
    <row r="89" spans="1:13" ht="15.6" x14ac:dyDescent="0.3">
      <c r="A89" s="148"/>
      <c r="B89" s="149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4"/>
    </row>
  </sheetData>
  <mergeCells count="292">
    <mergeCell ref="A12:G12"/>
    <mergeCell ref="H12:J12"/>
    <mergeCell ref="K12:M12"/>
    <mergeCell ref="A13:G13"/>
    <mergeCell ref="H13:J13"/>
    <mergeCell ref="K13:M13"/>
    <mergeCell ref="A45:G45"/>
    <mergeCell ref="A46:G46"/>
    <mergeCell ref="H45:M45"/>
    <mergeCell ref="H46:M46"/>
    <mergeCell ref="C47:M47"/>
    <mergeCell ref="A5:C5"/>
    <mergeCell ref="D5:G5"/>
    <mergeCell ref="H5:J5"/>
    <mergeCell ref="K5:M5"/>
    <mergeCell ref="A6:C6"/>
    <mergeCell ref="D6:G6"/>
    <mergeCell ref="A8:C8"/>
    <mergeCell ref="B1:M1"/>
    <mergeCell ref="H2:L2"/>
    <mergeCell ref="A4:C4"/>
    <mergeCell ref="D4:G4"/>
    <mergeCell ref="H4:J4"/>
    <mergeCell ref="K4:M4"/>
    <mergeCell ref="K6:M6"/>
    <mergeCell ref="A10:C10"/>
    <mergeCell ref="D10:G10"/>
    <mergeCell ref="H10:J10"/>
    <mergeCell ref="K10:M10"/>
    <mergeCell ref="A7:C7"/>
    <mergeCell ref="D7:G7"/>
    <mergeCell ref="H7:J7"/>
    <mergeCell ref="A9:C9"/>
    <mergeCell ref="K7:M7"/>
    <mergeCell ref="D8:G8"/>
    <mergeCell ref="D9:G9"/>
    <mergeCell ref="H8:J8"/>
    <mergeCell ref="K8:M8"/>
    <mergeCell ref="A15:C15"/>
    <mergeCell ref="D15:G15"/>
    <mergeCell ref="H15:J15"/>
    <mergeCell ref="K15:M15"/>
    <mergeCell ref="A16:C16"/>
    <mergeCell ref="D16:G16"/>
    <mergeCell ref="H16:J16"/>
    <mergeCell ref="K16:M16"/>
    <mergeCell ref="A11:C11"/>
    <mergeCell ref="D11:G11"/>
    <mergeCell ref="H11:J11"/>
    <mergeCell ref="K11:M11"/>
    <mergeCell ref="A14:C14"/>
    <mergeCell ref="D14:G14"/>
    <mergeCell ref="H14:J14"/>
    <mergeCell ref="K14:M14"/>
    <mergeCell ref="A19:C19"/>
    <mergeCell ref="D19:G19"/>
    <mergeCell ref="H19:J19"/>
    <mergeCell ref="K19:M19"/>
    <mergeCell ref="A20:C20"/>
    <mergeCell ref="D20:G20"/>
    <mergeCell ref="H20:J20"/>
    <mergeCell ref="K20:M20"/>
    <mergeCell ref="A17:C17"/>
    <mergeCell ref="D17:G17"/>
    <mergeCell ref="H17:J17"/>
    <mergeCell ref="K17:M17"/>
    <mergeCell ref="A18:C18"/>
    <mergeCell ref="D18:G18"/>
    <mergeCell ref="H18:J18"/>
    <mergeCell ref="K18:M18"/>
    <mergeCell ref="A23:G23"/>
    <mergeCell ref="H23:M23"/>
    <mergeCell ref="A24:G24"/>
    <mergeCell ref="H24:M24"/>
    <mergeCell ref="A25:G25"/>
    <mergeCell ref="H25:M25"/>
    <mergeCell ref="A21:C21"/>
    <mergeCell ref="D21:G21"/>
    <mergeCell ref="H21:J21"/>
    <mergeCell ref="K21:M21"/>
    <mergeCell ref="A22:G22"/>
    <mergeCell ref="H22:M22"/>
    <mergeCell ref="A29:G29"/>
    <mergeCell ref="H29:M29"/>
    <mergeCell ref="A30:G30"/>
    <mergeCell ref="H30:M30"/>
    <mergeCell ref="A31:G31"/>
    <mergeCell ref="H31:M31"/>
    <mergeCell ref="A26:G26"/>
    <mergeCell ref="H26:M26"/>
    <mergeCell ref="A27:G27"/>
    <mergeCell ref="H27:M27"/>
    <mergeCell ref="A28:G28"/>
    <mergeCell ref="H28:M28"/>
    <mergeCell ref="A37:G37"/>
    <mergeCell ref="H37:M37"/>
    <mergeCell ref="A38:G38"/>
    <mergeCell ref="H38:M38"/>
    <mergeCell ref="A41:C41"/>
    <mergeCell ref="D41:G41"/>
    <mergeCell ref="H41:J41"/>
    <mergeCell ref="K41:M41"/>
    <mergeCell ref="A32:G32"/>
    <mergeCell ref="H32:M32"/>
    <mergeCell ref="A35:G35"/>
    <mergeCell ref="H35:M35"/>
    <mergeCell ref="A36:G36"/>
    <mergeCell ref="H36:M36"/>
    <mergeCell ref="A33:G33"/>
    <mergeCell ref="H33:M33"/>
    <mergeCell ref="A34:G34"/>
    <mergeCell ref="H34:M34"/>
    <mergeCell ref="A39:G39"/>
    <mergeCell ref="H39:M39"/>
    <mergeCell ref="A40:G40"/>
    <mergeCell ref="H40:M40"/>
    <mergeCell ref="A44:C44"/>
    <mergeCell ref="D44:G44"/>
    <mergeCell ref="H44:J44"/>
    <mergeCell ref="K44:M44"/>
    <mergeCell ref="A42:C42"/>
    <mergeCell ref="D42:G42"/>
    <mergeCell ref="H42:J42"/>
    <mergeCell ref="K42:M42"/>
    <mergeCell ref="A43:C43"/>
    <mergeCell ref="D43:G43"/>
    <mergeCell ref="H43:J43"/>
    <mergeCell ref="K43:M43"/>
    <mergeCell ref="B50:M50"/>
    <mergeCell ref="H51:L51"/>
    <mergeCell ref="A52:M52"/>
    <mergeCell ref="A53:M53"/>
    <mergeCell ref="A54:E54"/>
    <mergeCell ref="F54:I54"/>
    <mergeCell ref="J54:M54"/>
    <mergeCell ref="A57:B57"/>
    <mergeCell ref="C57:D57"/>
    <mergeCell ref="E57:F57"/>
    <mergeCell ref="G57:H57"/>
    <mergeCell ref="I57:J57"/>
    <mergeCell ref="K57:M57"/>
    <mergeCell ref="A55:E55"/>
    <mergeCell ref="F55:I55"/>
    <mergeCell ref="J55:M55"/>
    <mergeCell ref="A56:B56"/>
    <mergeCell ref="C56:D56"/>
    <mergeCell ref="E56:F56"/>
    <mergeCell ref="G56:H56"/>
    <mergeCell ref="I56:J56"/>
    <mergeCell ref="K56:M56"/>
    <mergeCell ref="A59:B59"/>
    <mergeCell ref="C59:D59"/>
    <mergeCell ref="E59:F59"/>
    <mergeCell ref="G59:H59"/>
    <mergeCell ref="I59:J59"/>
    <mergeCell ref="K59:M59"/>
    <mergeCell ref="A58:B58"/>
    <mergeCell ref="C58:D58"/>
    <mergeCell ref="E58:F58"/>
    <mergeCell ref="G58:H58"/>
    <mergeCell ref="I58:J58"/>
    <mergeCell ref="K58:M58"/>
    <mergeCell ref="A60:B60"/>
    <mergeCell ref="C60:D60"/>
    <mergeCell ref="E60:F60"/>
    <mergeCell ref="G60:H60"/>
    <mergeCell ref="I60:M60"/>
    <mergeCell ref="A61:B61"/>
    <mergeCell ref="C61:D61"/>
    <mergeCell ref="E61:F61"/>
    <mergeCell ref="G61:H61"/>
    <mergeCell ref="I61:M61"/>
    <mergeCell ref="A64:M64"/>
    <mergeCell ref="A65:E65"/>
    <mergeCell ref="F65:I65"/>
    <mergeCell ref="J65:M65"/>
    <mergeCell ref="A66:E66"/>
    <mergeCell ref="F66:I66"/>
    <mergeCell ref="J66:M66"/>
    <mergeCell ref="A62:B62"/>
    <mergeCell ref="C62:D62"/>
    <mergeCell ref="E62:F62"/>
    <mergeCell ref="G62:H62"/>
    <mergeCell ref="I62:M62"/>
    <mergeCell ref="A63:B63"/>
    <mergeCell ref="C63:D63"/>
    <mergeCell ref="E63:F63"/>
    <mergeCell ref="G63:H63"/>
    <mergeCell ref="I63:M63"/>
    <mergeCell ref="A68:B68"/>
    <mergeCell ref="C68:D68"/>
    <mergeCell ref="E68:F68"/>
    <mergeCell ref="G68:H68"/>
    <mergeCell ref="I68:J68"/>
    <mergeCell ref="K68:M68"/>
    <mergeCell ref="A67:B67"/>
    <mergeCell ref="C67:D67"/>
    <mergeCell ref="E67:F67"/>
    <mergeCell ref="G67:H67"/>
    <mergeCell ref="I67:J67"/>
    <mergeCell ref="K67:M67"/>
    <mergeCell ref="A70:B70"/>
    <mergeCell ref="C70:D70"/>
    <mergeCell ref="E70:F70"/>
    <mergeCell ref="G70:H70"/>
    <mergeCell ref="I70:J70"/>
    <mergeCell ref="K70:M70"/>
    <mergeCell ref="A69:B69"/>
    <mergeCell ref="C69:D69"/>
    <mergeCell ref="E69:F69"/>
    <mergeCell ref="G69:H69"/>
    <mergeCell ref="I69:J69"/>
    <mergeCell ref="K69:M69"/>
    <mergeCell ref="A71:B71"/>
    <mergeCell ref="C71:D71"/>
    <mergeCell ref="E71:F71"/>
    <mergeCell ref="G71:H71"/>
    <mergeCell ref="I71:M71"/>
    <mergeCell ref="A72:B72"/>
    <mergeCell ref="C72:D72"/>
    <mergeCell ref="E72:F72"/>
    <mergeCell ref="G72:H72"/>
    <mergeCell ref="I72:M72"/>
    <mergeCell ref="A73:B73"/>
    <mergeCell ref="C73:D73"/>
    <mergeCell ref="E73:F73"/>
    <mergeCell ref="G73:H73"/>
    <mergeCell ref="I73:M73"/>
    <mergeCell ref="A74:B74"/>
    <mergeCell ref="C74:D74"/>
    <mergeCell ref="E74:F74"/>
    <mergeCell ref="G74:H74"/>
    <mergeCell ref="I74:M74"/>
    <mergeCell ref="A78:B78"/>
    <mergeCell ref="C78:D78"/>
    <mergeCell ref="E78:F78"/>
    <mergeCell ref="G78:H78"/>
    <mergeCell ref="I78:J78"/>
    <mergeCell ref="K78:M78"/>
    <mergeCell ref="A75:M75"/>
    <mergeCell ref="A76:E76"/>
    <mergeCell ref="F76:I76"/>
    <mergeCell ref="J76:M76"/>
    <mergeCell ref="A77:E77"/>
    <mergeCell ref="F77:I77"/>
    <mergeCell ref="J77:M77"/>
    <mergeCell ref="A80:B80"/>
    <mergeCell ref="C80:D80"/>
    <mergeCell ref="E80:F80"/>
    <mergeCell ref="G80:H80"/>
    <mergeCell ref="I80:J80"/>
    <mergeCell ref="K80:M80"/>
    <mergeCell ref="A79:B79"/>
    <mergeCell ref="C79:D79"/>
    <mergeCell ref="E79:F79"/>
    <mergeCell ref="G79:H79"/>
    <mergeCell ref="I79:J79"/>
    <mergeCell ref="K79:M79"/>
    <mergeCell ref="A82:B82"/>
    <mergeCell ref="C82:D82"/>
    <mergeCell ref="E82:F82"/>
    <mergeCell ref="G82:H82"/>
    <mergeCell ref="I82:J82"/>
    <mergeCell ref="K82:M82"/>
    <mergeCell ref="A81:B81"/>
    <mergeCell ref="C81:D81"/>
    <mergeCell ref="E81:F81"/>
    <mergeCell ref="G81:H81"/>
    <mergeCell ref="I81:J81"/>
    <mergeCell ref="K81:M81"/>
    <mergeCell ref="A84:B84"/>
    <mergeCell ref="C84:D84"/>
    <mergeCell ref="E84:F84"/>
    <mergeCell ref="G84:H84"/>
    <mergeCell ref="I84:J84"/>
    <mergeCell ref="K84:M84"/>
    <mergeCell ref="A83:B83"/>
    <mergeCell ref="C83:D83"/>
    <mergeCell ref="E83:F83"/>
    <mergeCell ref="G83:H83"/>
    <mergeCell ref="I83:J83"/>
    <mergeCell ref="K83:M83"/>
    <mergeCell ref="A86:M86"/>
    <mergeCell ref="A87:M87"/>
    <mergeCell ref="A88:M88"/>
    <mergeCell ref="A89:M89"/>
    <mergeCell ref="A85:B85"/>
    <mergeCell ref="C85:D85"/>
    <mergeCell ref="E85:F85"/>
    <mergeCell ref="G85:H85"/>
    <mergeCell ref="I85:J85"/>
    <mergeCell ref="K85:M85"/>
  </mergeCells>
  <dataValidations count="2">
    <dataValidation type="list" allowBlank="1" showInputMessage="1" showErrorMessage="1" sqref="C57:D59" xr:uid="{0638FDE5-5180-4A7B-A948-8664218483B1}">
      <formula1>"Structure, Pavement, Ancillary, See Remarks"</formula1>
    </dataValidation>
    <dataValidation type="list" allowBlank="1" showInputMessage="1" showErrorMessage="1" sqref="K68:M70" xr:uid="{92F33E0A-DFB7-4DCF-837A-2F97575074F9}">
      <formula1>"Within the middle third of span length, Outside of the middle third but within 5% of length, Outside of the middle third and more than 5% of length"</formula1>
    </dataValidation>
  </dataValidations>
  <pageMargins left="0.45" right="0.45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BDC2-EDEB-4022-8E18-AFBC71B793A4}">
  <sheetPr>
    <tabColor theme="5" tint="0.59999389629810485"/>
  </sheetPr>
  <dimension ref="A1:M86"/>
  <sheetViews>
    <sheetView workbookViewId="0">
      <selection activeCell="K91" sqref="K91"/>
    </sheetView>
  </sheetViews>
  <sheetFormatPr defaultColWidth="8.88671875" defaultRowHeight="14.4" x14ac:dyDescent="0.3"/>
  <cols>
    <col min="1" max="1" width="3.6640625" style="9" customWidth="1"/>
    <col min="2" max="2" width="36.33203125" style="9" customWidth="1"/>
    <col min="3" max="3" width="48" style="9" bestFit="1" customWidth="1"/>
    <col min="4" max="5" width="8.88671875" style="9"/>
    <col min="6" max="6" width="10.6640625" style="9" bestFit="1" customWidth="1"/>
    <col min="7" max="16384" width="8.88671875" style="9"/>
  </cols>
  <sheetData>
    <row r="1" spans="1:7" x14ac:dyDescent="0.3">
      <c r="A1" s="81"/>
      <c r="B1" s="81"/>
      <c r="C1" s="81"/>
      <c r="D1" s="81"/>
      <c r="E1" s="81"/>
      <c r="F1" s="81"/>
      <c r="G1" s="81"/>
    </row>
    <row r="2" spans="1:7" ht="18" x14ac:dyDescent="0.3">
      <c r="A2" s="81"/>
      <c r="B2" s="104" t="s">
        <v>90</v>
      </c>
      <c r="C2" s="104"/>
      <c r="D2" s="81"/>
      <c r="E2" s="81"/>
      <c r="F2" s="37" t="s">
        <v>140</v>
      </c>
      <c r="G2" s="81"/>
    </row>
    <row r="3" spans="1:7" ht="15.6" x14ac:dyDescent="0.3">
      <c r="A3" s="81"/>
      <c r="B3" s="67" t="s">
        <v>2</v>
      </c>
      <c r="C3" s="69" t="s">
        <v>75</v>
      </c>
      <c r="D3" s="81"/>
      <c r="E3" s="81"/>
      <c r="F3" s="38" t="s">
        <v>141</v>
      </c>
      <c r="G3" s="81"/>
    </row>
    <row r="4" spans="1:7" ht="15.6" x14ac:dyDescent="0.3">
      <c r="A4" s="81"/>
      <c r="B4" s="44" t="s">
        <v>3</v>
      </c>
      <c r="C4" s="46" t="s">
        <v>76</v>
      </c>
      <c r="D4" s="81"/>
      <c r="E4" s="81"/>
      <c r="F4" s="81"/>
      <c r="G4" s="81"/>
    </row>
    <row r="5" spans="1:7" ht="15.6" x14ac:dyDescent="0.3">
      <c r="A5" s="81"/>
      <c r="B5" s="44" t="s">
        <v>4</v>
      </c>
      <c r="C5" s="46" t="s">
        <v>77</v>
      </c>
      <c r="D5" s="81"/>
      <c r="E5" s="81"/>
      <c r="F5" s="81"/>
      <c r="G5" s="81"/>
    </row>
    <row r="6" spans="1:7" ht="15.6" x14ac:dyDescent="0.3">
      <c r="A6" s="81"/>
      <c r="B6" s="70" t="s">
        <v>192</v>
      </c>
      <c r="C6" s="46" t="s">
        <v>187</v>
      </c>
      <c r="D6" s="81"/>
      <c r="E6" s="81"/>
      <c r="F6" s="81"/>
      <c r="G6" s="81"/>
    </row>
    <row r="7" spans="1:7" ht="15.6" x14ac:dyDescent="0.3">
      <c r="A7" s="81"/>
      <c r="B7" s="44" t="s">
        <v>5</v>
      </c>
      <c r="C7" s="46" t="s">
        <v>78</v>
      </c>
      <c r="D7" s="81"/>
      <c r="E7" s="81"/>
      <c r="F7" s="81"/>
      <c r="G7" s="81"/>
    </row>
    <row r="8" spans="1:7" ht="15.6" x14ac:dyDescent="0.3">
      <c r="A8" s="81"/>
      <c r="B8" s="44" t="s">
        <v>117</v>
      </c>
      <c r="C8" s="46" t="s">
        <v>78</v>
      </c>
      <c r="D8" s="81"/>
      <c r="E8" s="81"/>
      <c r="F8" s="81"/>
      <c r="G8" s="81"/>
    </row>
    <row r="9" spans="1:7" ht="15.6" x14ac:dyDescent="0.3">
      <c r="A9" s="81"/>
      <c r="B9" s="45" t="s">
        <v>120</v>
      </c>
      <c r="C9" s="57" t="s">
        <v>89</v>
      </c>
      <c r="D9" s="81"/>
      <c r="E9" s="81"/>
      <c r="F9" s="81"/>
      <c r="G9" s="81"/>
    </row>
    <row r="10" spans="1:7" x14ac:dyDescent="0.3">
      <c r="A10" s="81"/>
      <c r="B10" s="89"/>
      <c r="C10" s="89"/>
      <c r="D10" s="81"/>
      <c r="E10" s="81"/>
      <c r="F10" s="81"/>
      <c r="G10" s="81"/>
    </row>
    <row r="11" spans="1:7" ht="18" x14ac:dyDescent="0.3">
      <c r="A11" s="81"/>
      <c r="B11" s="104" t="s">
        <v>91</v>
      </c>
      <c r="C11" s="104"/>
      <c r="D11" s="81"/>
      <c r="E11" s="81"/>
      <c r="F11" s="81"/>
      <c r="G11" s="81"/>
    </row>
    <row r="12" spans="1:7" ht="15.6" x14ac:dyDescent="0.3">
      <c r="A12" s="81"/>
      <c r="B12" s="67" t="s">
        <v>119</v>
      </c>
      <c r="C12" s="68" t="s">
        <v>135</v>
      </c>
      <c r="D12" s="81"/>
      <c r="E12" s="81"/>
      <c r="F12" s="81"/>
      <c r="G12" s="81"/>
    </row>
    <row r="13" spans="1:7" ht="15.6" x14ac:dyDescent="0.3">
      <c r="A13" s="81"/>
      <c r="B13" s="44" t="s">
        <v>11</v>
      </c>
      <c r="C13" s="46" t="s">
        <v>80</v>
      </c>
      <c r="D13" s="81"/>
      <c r="E13" s="81"/>
      <c r="F13" s="81"/>
      <c r="G13" s="81"/>
    </row>
    <row r="14" spans="1:7" ht="15.6" x14ac:dyDescent="0.3">
      <c r="A14" s="81"/>
      <c r="B14" s="44" t="s">
        <v>14</v>
      </c>
      <c r="C14" s="46" t="s">
        <v>82</v>
      </c>
      <c r="D14" s="81"/>
      <c r="E14" s="81"/>
      <c r="F14" s="81"/>
      <c r="G14" s="81"/>
    </row>
    <row r="15" spans="1:7" ht="15.6" x14ac:dyDescent="0.3">
      <c r="A15" s="81"/>
      <c r="B15" s="44" t="s">
        <v>92</v>
      </c>
      <c r="C15" s="46" t="s">
        <v>126</v>
      </c>
      <c r="D15" s="81"/>
      <c r="E15" s="81"/>
      <c r="F15" s="81"/>
      <c r="G15" s="81"/>
    </row>
    <row r="16" spans="1:7" ht="15.6" x14ac:dyDescent="0.3">
      <c r="A16" s="81"/>
      <c r="B16" s="44" t="s">
        <v>19</v>
      </c>
      <c r="C16" s="46" t="s">
        <v>127</v>
      </c>
      <c r="D16" s="81"/>
      <c r="E16" s="81"/>
      <c r="F16" s="81"/>
      <c r="G16" s="81"/>
    </row>
    <row r="17" spans="1:7" ht="15.6" x14ac:dyDescent="0.3">
      <c r="A17" s="81"/>
      <c r="B17" s="44" t="s">
        <v>112</v>
      </c>
      <c r="C17" s="46" t="s">
        <v>84</v>
      </c>
      <c r="D17" s="81"/>
      <c r="E17" s="81"/>
      <c r="F17" s="81"/>
      <c r="G17" s="81"/>
    </row>
    <row r="18" spans="1:7" ht="15.6" x14ac:dyDescent="0.3">
      <c r="A18" s="81"/>
      <c r="B18" s="44" t="s">
        <v>93</v>
      </c>
      <c r="C18" s="46" t="s">
        <v>85</v>
      </c>
      <c r="D18" s="81"/>
      <c r="E18" s="81"/>
      <c r="F18" s="81"/>
      <c r="G18" s="81"/>
    </row>
    <row r="19" spans="1:7" ht="15.6" x14ac:dyDescent="0.3">
      <c r="A19" s="81"/>
      <c r="B19" s="44" t="s">
        <v>23</v>
      </c>
      <c r="C19" s="46" t="s">
        <v>128</v>
      </c>
      <c r="D19" s="81"/>
      <c r="E19" s="81"/>
      <c r="F19" s="81"/>
      <c r="G19" s="81"/>
    </row>
    <row r="20" spans="1:7" ht="15.6" x14ac:dyDescent="0.3">
      <c r="A20" s="81"/>
      <c r="B20" s="44" t="s">
        <v>113</v>
      </c>
      <c r="C20" s="46" t="s">
        <v>86</v>
      </c>
      <c r="D20" s="81"/>
      <c r="E20" s="81"/>
      <c r="F20" s="81"/>
      <c r="G20" s="81"/>
    </row>
    <row r="21" spans="1:7" ht="15.6" x14ac:dyDescent="0.3">
      <c r="A21" s="81"/>
      <c r="B21" s="44" t="s">
        <v>94</v>
      </c>
      <c r="C21" s="46" t="s">
        <v>87</v>
      </c>
      <c r="D21" s="81"/>
      <c r="E21" s="81"/>
      <c r="F21" s="81"/>
      <c r="G21" s="81"/>
    </row>
    <row r="22" spans="1:7" ht="15.6" x14ac:dyDescent="0.3">
      <c r="A22" s="81"/>
      <c r="B22" s="44" t="s">
        <v>26</v>
      </c>
      <c r="C22" s="46" t="s">
        <v>129</v>
      </c>
      <c r="D22" s="81"/>
      <c r="E22" s="81"/>
      <c r="F22" s="81"/>
      <c r="G22" s="81"/>
    </row>
    <row r="23" spans="1:7" ht="15.6" x14ac:dyDescent="0.3">
      <c r="A23" s="81"/>
      <c r="B23" s="44" t="s">
        <v>114</v>
      </c>
      <c r="C23" s="46" t="s">
        <v>129</v>
      </c>
      <c r="D23" s="81"/>
      <c r="E23" s="81"/>
      <c r="F23" s="81"/>
      <c r="G23" s="81"/>
    </row>
    <row r="24" spans="1:7" ht="15.6" x14ac:dyDescent="0.3">
      <c r="A24" s="81"/>
      <c r="B24" s="44" t="s">
        <v>95</v>
      </c>
      <c r="C24" s="46" t="s">
        <v>129</v>
      </c>
      <c r="D24" s="81"/>
      <c r="E24" s="81"/>
      <c r="F24" s="81"/>
      <c r="G24" s="81"/>
    </row>
    <row r="25" spans="1:7" ht="15.6" x14ac:dyDescent="0.3">
      <c r="A25" s="81"/>
      <c r="B25" s="44" t="s">
        <v>151</v>
      </c>
      <c r="C25" s="46" t="s">
        <v>207</v>
      </c>
      <c r="D25" s="81"/>
      <c r="E25" s="81"/>
      <c r="F25" s="81"/>
      <c r="G25" s="81"/>
    </row>
    <row r="26" spans="1:7" ht="15.6" x14ac:dyDescent="0.3">
      <c r="A26" s="81"/>
      <c r="B26" s="44" t="s">
        <v>96</v>
      </c>
      <c r="C26" s="46" t="s">
        <v>88</v>
      </c>
      <c r="D26" s="81"/>
      <c r="E26" s="81"/>
      <c r="F26" s="81"/>
      <c r="G26" s="81"/>
    </row>
    <row r="27" spans="1:7" ht="15.6" x14ac:dyDescent="0.3">
      <c r="A27" s="81"/>
      <c r="B27" s="44" t="s">
        <v>152</v>
      </c>
      <c r="C27" s="46" t="s">
        <v>129</v>
      </c>
      <c r="D27" s="81"/>
      <c r="E27" s="81"/>
      <c r="F27" s="81"/>
      <c r="G27" s="81"/>
    </row>
    <row r="28" spans="1:7" ht="15.6" x14ac:dyDescent="0.3">
      <c r="A28" s="81"/>
      <c r="B28" s="44" t="s">
        <v>152</v>
      </c>
      <c r="C28" s="46" t="s">
        <v>129</v>
      </c>
      <c r="D28" s="81"/>
      <c r="E28" s="81"/>
      <c r="F28" s="81"/>
      <c r="G28" s="81"/>
    </row>
    <row r="29" spans="1:7" ht="15.6" x14ac:dyDescent="0.3">
      <c r="A29" s="81"/>
      <c r="B29" s="44" t="s">
        <v>157</v>
      </c>
      <c r="C29" s="46" t="s">
        <v>132</v>
      </c>
      <c r="D29" s="81"/>
      <c r="E29" s="81"/>
      <c r="F29" s="81"/>
      <c r="G29" s="81"/>
    </row>
    <row r="30" spans="1:7" ht="15.6" x14ac:dyDescent="0.3">
      <c r="A30" s="81"/>
      <c r="B30" s="44" t="s">
        <v>156</v>
      </c>
      <c r="C30" s="55" t="s">
        <v>133</v>
      </c>
      <c r="D30" s="81"/>
      <c r="E30" s="81"/>
      <c r="F30" s="81"/>
      <c r="G30" s="81"/>
    </row>
    <row r="31" spans="1:7" ht="15.6" x14ac:dyDescent="0.3">
      <c r="A31" s="81"/>
      <c r="B31" s="44" t="s">
        <v>158</v>
      </c>
      <c r="C31" s="46" t="s">
        <v>129</v>
      </c>
      <c r="D31" s="81"/>
      <c r="E31" s="81"/>
      <c r="F31" s="81"/>
      <c r="G31" s="81"/>
    </row>
    <row r="32" spans="1:7" ht="15.6" x14ac:dyDescent="0.3">
      <c r="A32" s="81"/>
      <c r="B32" s="44" t="s">
        <v>159</v>
      </c>
      <c r="C32" s="55" t="s">
        <v>129</v>
      </c>
      <c r="D32" s="81"/>
      <c r="E32" s="81"/>
      <c r="F32" s="81"/>
      <c r="G32" s="81"/>
    </row>
    <row r="33" spans="1:13" ht="15.6" x14ac:dyDescent="0.3">
      <c r="A33" s="81"/>
      <c r="B33" s="44" t="s">
        <v>160</v>
      </c>
      <c r="C33" s="46" t="s">
        <v>132</v>
      </c>
      <c r="D33" s="81"/>
      <c r="E33" s="81"/>
      <c r="F33" s="81"/>
      <c r="G33" s="81"/>
    </row>
    <row r="34" spans="1:13" ht="15.6" x14ac:dyDescent="0.3">
      <c r="A34" s="81"/>
      <c r="B34" s="44" t="s">
        <v>161</v>
      </c>
      <c r="C34" s="55" t="s">
        <v>134</v>
      </c>
      <c r="D34" s="81"/>
      <c r="E34" s="81"/>
      <c r="F34" s="81"/>
      <c r="G34" s="81"/>
    </row>
    <row r="35" spans="1:13" ht="15.6" x14ac:dyDescent="0.3">
      <c r="A35" s="81"/>
      <c r="B35" s="44" t="s">
        <v>162</v>
      </c>
      <c r="C35" s="46" t="s">
        <v>132</v>
      </c>
      <c r="D35" s="81"/>
      <c r="E35" s="81"/>
      <c r="F35" s="81"/>
      <c r="G35" s="81"/>
    </row>
    <row r="36" spans="1:13" ht="15.6" x14ac:dyDescent="0.3">
      <c r="A36" s="81"/>
      <c r="B36" s="44" t="s">
        <v>163</v>
      </c>
      <c r="C36" s="55" t="s">
        <v>134</v>
      </c>
      <c r="D36" s="81"/>
      <c r="E36" s="81"/>
      <c r="F36" s="81"/>
      <c r="G36" s="81"/>
    </row>
    <row r="37" spans="1:13" ht="15.6" x14ac:dyDescent="0.3">
      <c r="A37" s="81"/>
      <c r="B37" s="44" t="s">
        <v>164</v>
      </c>
      <c r="C37" s="46" t="s">
        <v>129</v>
      </c>
      <c r="D37" s="81"/>
      <c r="E37" s="81"/>
      <c r="F37" s="81"/>
      <c r="G37" s="81"/>
    </row>
    <row r="38" spans="1:13" ht="15.6" x14ac:dyDescent="0.3">
      <c r="A38" s="81"/>
      <c r="B38" s="44" t="s">
        <v>165</v>
      </c>
      <c r="C38" s="55" t="s">
        <v>129</v>
      </c>
      <c r="D38" s="81"/>
      <c r="E38" s="81"/>
      <c r="F38" s="81"/>
      <c r="G38" s="81"/>
    </row>
    <row r="39" spans="1:13" ht="15.6" x14ac:dyDescent="0.3">
      <c r="A39" s="81"/>
      <c r="B39" s="312" t="s">
        <v>200</v>
      </c>
      <c r="C39" s="46" t="s">
        <v>208</v>
      </c>
      <c r="D39" s="81"/>
      <c r="E39" s="81"/>
      <c r="F39" s="81"/>
      <c r="G39" s="81"/>
    </row>
    <row r="40" spans="1:13" ht="15.6" x14ac:dyDescent="0.3">
      <c r="A40" s="88"/>
      <c r="B40" s="53" t="s">
        <v>97</v>
      </c>
      <c r="C40" s="46" t="s">
        <v>131</v>
      </c>
      <c r="D40" s="88"/>
      <c r="E40" s="88"/>
      <c r="F40" s="88"/>
      <c r="G40" s="88"/>
    </row>
    <row r="41" spans="1:13" ht="15.6" x14ac:dyDescent="0.3">
      <c r="A41" s="81"/>
      <c r="B41" s="54" t="s">
        <v>204</v>
      </c>
      <c r="C41" s="56" t="s">
        <v>131</v>
      </c>
      <c r="D41" s="81"/>
      <c r="E41" s="81"/>
      <c r="F41" s="81"/>
      <c r="G41" s="81"/>
    </row>
    <row r="42" spans="1:13" x14ac:dyDescent="0.3">
      <c r="A42" s="318"/>
      <c r="B42" s="319"/>
      <c r="C42" s="319"/>
      <c r="D42" s="318"/>
      <c r="E42" s="318"/>
      <c r="F42" s="318"/>
      <c r="G42" s="318"/>
      <c r="I42" s="316"/>
      <c r="J42" s="316"/>
      <c r="K42" s="316"/>
      <c r="L42" s="316"/>
      <c r="M42" s="316"/>
    </row>
    <row r="43" spans="1:13" x14ac:dyDescent="0.3">
      <c r="A43" s="313"/>
      <c r="B43" s="313"/>
      <c r="C43" s="313"/>
      <c r="D43" s="313"/>
      <c r="E43" s="313"/>
      <c r="F43" s="313"/>
      <c r="G43" s="313"/>
      <c r="I43" s="316"/>
      <c r="J43" s="316"/>
      <c r="K43" s="316"/>
      <c r="L43" s="316"/>
      <c r="M43" s="316"/>
    </row>
    <row r="44" spans="1:13" ht="18" x14ac:dyDescent="0.3">
      <c r="A44" s="81"/>
      <c r="B44" s="81"/>
      <c r="C44" s="81"/>
      <c r="D44" s="81"/>
      <c r="E44" s="81"/>
      <c r="F44" s="81"/>
      <c r="G44" s="81"/>
      <c r="I44" s="316"/>
      <c r="J44" s="314"/>
      <c r="K44" s="314"/>
      <c r="L44" s="316"/>
      <c r="M44" s="316"/>
    </row>
    <row r="45" spans="1:13" ht="15.6" x14ac:dyDescent="0.3">
      <c r="A45" s="81"/>
      <c r="B45" s="81"/>
      <c r="C45" s="81"/>
      <c r="D45" s="81"/>
      <c r="E45" s="82"/>
      <c r="F45" s="82"/>
      <c r="G45" s="82"/>
      <c r="I45" s="316"/>
      <c r="J45" s="317"/>
      <c r="K45" s="320"/>
      <c r="L45" s="316"/>
      <c r="M45" s="316"/>
    </row>
    <row r="46" spans="1:13" ht="18" x14ac:dyDescent="0.3">
      <c r="A46" s="81"/>
      <c r="B46" s="104" t="s">
        <v>98</v>
      </c>
      <c r="C46" s="104"/>
      <c r="D46" s="81"/>
      <c r="E46" s="82"/>
      <c r="F46" s="37" t="s">
        <v>140</v>
      </c>
      <c r="G46" s="82"/>
      <c r="I46" s="316"/>
      <c r="J46" s="317"/>
      <c r="K46" s="321"/>
      <c r="L46" s="316"/>
      <c r="M46" s="316"/>
    </row>
    <row r="47" spans="1:13" ht="15.6" x14ac:dyDescent="0.3">
      <c r="A47" s="81"/>
      <c r="B47" s="53" t="s">
        <v>12</v>
      </c>
      <c r="C47" s="71" t="s">
        <v>188</v>
      </c>
      <c r="D47" s="81"/>
      <c r="E47" s="82"/>
      <c r="F47" s="38" t="s">
        <v>141</v>
      </c>
      <c r="G47" s="82"/>
      <c r="I47" s="316"/>
      <c r="J47" s="315"/>
      <c r="K47" s="322"/>
      <c r="L47" s="316"/>
      <c r="M47" s="316"/>
    </row>
    <row r="48" spans="1:13" ht="15.6" x14ac:dyDescent="0.3">
      <c r="A48" s="81"/>
      <c r="B48" s="53" t="s">
        <v>99</v>
      </c>
      <c r="C48" s="72">
        <v>46198</v>
      </c>
      <c r="D48" s="81"/>
      <c r="E48" s="82"/>
      <c r="F48" s="82"/>
      <c r="G48" s="82"/>
      <c r="I48" s="316"/>
      <c r="J48" s="317"/>
      <c r="K48" s="323"/>
      <c r="L48" s="316"/>
      <c r="M48" s="316"/>
    </row>
    <row r="49" spans="1:13" ht="15.6" x14ac:dyDescent="0.3">
      <c r="A49" s="81"/>
      <c r="B49" s="44" t="s">
        <v>100</v>
      </c>
      <c r="C49" s="73">
        <v>0.54166666666666663</v>
      </c>
      <c r="D49" s="81"/>
      <c r="E49" s="82"/>
      <c r="F49" s="82"/>
      <c r="G49" s="82"/>
      <c r="I49" s="316"/>
      <c r="J49" s="317"/>
      <c r="K49" s="323"/>
      <c r="L49" s="316"/>
      <c r="M49" s="316"/>
    </row>
    <row r="50" spans="1:13" ht="15.6" x14ac:dyDescent="0.3">
      <c r="A50" s="81"/>
      <c r="B50" s="53" t="s">
        <v>101</v>
      </c>
      <c r="C50" s="60">
        <v>5</v>
      </c>
      <c r="D50" s="81"/>
      <c r="E50" s="82"/>
      <c r="F50" s="82"/>
      <c r="G50" s="82"/>
      <c r="I50" s="316"/>
      <c r="J50" s="317"/>
      <c r="K50" s="323"/>
      <c r="L50" s="316"/>
      <c r="M50" s="316"/>
    </row>
    <row r="51" spans="1:13" ht="15.6" x14ac:dyDescent="0.3">
      <c r="A51" s="81"/>
      <c r="B51" s="53" t="s">
        <v>102</v>
      </c>
      <c r="C51" s="60">
        <v>2255</v>
      </c>
      <c r="D51" s="81"/>
      <c r="E51" s="82"/>
      <c r="F51" s="82"/>
      <c r="G51" s="82"/>
      <c r="I51" s="316"/>
      <c r="J51" s="317"/>
      <c r="K51" s="323"/>
      <c r="L51" s="316"/>
      <c r="M51" s="316"/>
    </row>
    <row r="52" spans="1:13" ht="15.6" x14ac:dyDescent="0.3">
      <c r="A52" s="81"/>
      <c r="B52" s="53" t="s">
        <v>103</v>
      </c>
      <c r="C52" s="60">
        <v>585</v>
      </c>
      <c r="D52" s="81"/>
      <c r="E52" s="82"/>
      <c r="F52" s="82"/>
      <c r="G52" s="82"/>
      <c r="I52" s="316"/>
      <c r="J52" s="317"/>
      <c r="K52" s="323"/>
      <c r="L52" s="316"/>
      <c r="M52" s="316"/>
    </row>
    <row r="53" spans="1:13" ht="15.6" x14ac:dyDescent="0.3">
      <c r="A53" s="81"/>
      <c r="B53" s="53" t="s">
        <v>104</v>
      </c>
      <c r="C53" s="60">
        <v>585</v>
      </c>
      <c r="D53" s="81"/>
      <c r="E53" s="82"/>
      <c r="F53" s="82"/>
      <c r="G53" s="82"/>
      <c r="I53" s="316"/>
      <c r="J53" s="317"/>
      <c r="K53" s="323"/>
      <c r="L53" s="316"/>
      <c r="M53" s="316"/>
    </row>
    <row r="54" spans="1:13" ht="15.6" x14ac:dyDescent="0.3">
      <c r="A54" s="81"/>
      <c r="B54" s="53" t="s">
        <v>105</v>
      </c>
      <c r="C54" s="60">
        <v>29</v>
      </c>
      <c r="D54" s="81"/>
      <c r="E54" s="82"/>
      <c r="F54" s="82"/>
      <c r="G54" s="82"/>
      <c r="I54" s="316"/>
      <c r="J54" s="317"/>
      <c r="K54" s="323"/>
      <c r="L54" s="316"/>
      <c r="M54" s="316"/>
    </row>
    <row r="55" spans="1:13" ht="15.6" x14ac:dyDescent="0.3">
      <c r="A55" s="81"/>
      <c r="B55" s="53" t="s">
        <v>106</v>
      </c>
      <c r="C55" s="60">
        <v>168</v>
      </c>
      <c r="D55" s="81"/>
      <c r="E55" s="82"/>
      <c r="F55" s="82"/>
      <c r="G55" s="82"/>
      <c r="I55" s="316"/>
      <c r="J55" s="317"/>
      <c r="K55" s="323"/>
      <c r="L55" s="316"/>
      <c r="M55" s="316"/>
    </row>
    <row r="56" spans="1:13" ht="15.6" x14ac:dyDescent="0.3">
      <c r="A56" s="81"/>
      <c r="B56" s="53" t="s">
        <v>107</v>
      </c>
      <c r="C56" s="60">
        <v>0</v>
      </c>
      <c r="D56" s="81"/>
      <c r="E56" s="82"/>
      <c r="F56" s="82"/>
      <c r="G56" s="82"/>
      <c r="I56" s="316"/>
      <c r="J56" s="317"/>
      <c r="K56" s="323"/>
      <c r="L56" s="316"/>
      <c r="M56" s="316"/>
    </row>
    <row r="57" spans="1:13" ht="15.6" x14ac:dyDescent="0.3">
      <c r="A57" s="81"/>
      <c r="B57" s="53" t="s">
        <v>108</v>
      </c>
      <c r="C57" s="60">
        <v>0</v>
      </c>
      <c r="D57" s="81"/>
      <c r="E57" s="82"/>
      <c r="F57" s="82"/>
      <c r="G57" s="82"/>
      <c r="I57" s="316"/>
      <c r="J57" s="317"/>
      <c r="K57" s="323"/>
      <c r="L57" s="316"/>
      <c r="M57" s="316"/>
    </row>
    <row r="58" spans="1:13" ht="15.6" x14ac:dyDescent="0.3">
      <c r="A58" s="81"/>
      <c r="B58" s="53" t="s">
        <v>195</v>
      </c>
      <c r="C58" s="60">
        <v>6310</v>
      </c>
      <c r="D58" s="81"/>
      <c r="E58" s="82"/>
      <c r="F58" s="82"/>
      <c r="G58" s="82"/>
      <c r="I58" s="316"/>
      <c r="J58" s="317"/>
      <c r="K58" s="323"/>
      <c r="L58" s="316"/>
      <c r="M58" s="316"/>
    </row>
    <row r="59" spans="1:13" ht="15.6" x14ac:dyDescent="0.3">
      <c r="A59" s="81"/>
      <c r="B59" s="53" t="s">
        <v>196</v>
      </c>
      <c r="C59" s="60">
        <v>0</v>
      </c>
      <c r="D59" s="81"/>
      <c r="E59" s="82"/>
      <c r="F59" s="82"/>
      <c r="G59" s="82"/>
      <c r="I59" s="316"/>
      <c r="J59" s="317"/>
      <c r="K59" s="323"/>
      <c r="L59" s="316"/>
      <c r="M59" s="316"/>
    </row>
    <row r="60" spans="1:13" ht="15.6" x14ac:dyDescent="0.3">
      <c r="A60" s="81"/>
      <c r="B60" s="53" t="s">
        <v>197</v>
      </c>
      <c r="C60" s="60">
        <v>5520</v>
      </c>
      <c r="D60" s="81"/>
      <c r="E60" s="82"/>
      <c r="F60" s="82"/>
      <c r="G60" s="82"/>
      <c r="I60" s="316"/>
      <c r="J60" s="317"/>
      <c r="K60" s="323"/>
      <c r="L60" s="316"/>
      <c r="M60" s="316"/>
    </row>
    <row r="61" spans="1:13" ht="15.6" x14ac:dyDescent="0.3">
      <c r="A61" s="81"/>
      <c r="B61" s="53" t="s">
        <v>198</v>
      </c>
      <c r="C61" s="60">
        <v>0</v>
      </c>
      <c r="D61" s="81"/>
      <c r="E61" s="82"/>
      <c r="F61" s="82"/>
      <c r="G61" s="82"/>
      <c r="I61" s="316"/>
      <c r="J61" s="317"/>
      <c r="K61" s="323"/>
      <c r="L61" s="316"/>
      <c r="M61" s="316"/>
    </row>
    <row r="62" spans="1:13" ht="15.6" x14ac:dyDescent="0.3">
      <c r="A62" s="88"/>
      <c r="B62" s="53" t="s">
        <v>199</v>
      </c>
      <c r="C62" s="60">
        <v>0</v>
      </c>
      <c r="D62" s="88"/>
      <c r="E62" s="89"/>
      <c r="F62" s="89"/>
      <c r="G62" s="89"/>
      <c r="I62" s="316"/>
      <c r="J62" s="316"/>
      <c r="K62" s="316"/>
      <c r="L62" s="316"/>
      <c r="M62" s="316"/>
    </row>
    <row r="63" spans="1:13" ht="15.6" x14ac:dyDescent="0.3">
      <c r="A63" s="88"/>
      <c r="B63" s="54" t="s">
        <v>109</v>
      </c>
      <c r="C63" s="60">
        <f>82.8/8.34</f>
        <v>9.928057553956835</v>
      </c>
      <c r="D63" s="88"/>
      <c r="E63" s="89"/>
      <c r="F63" s="89"/>
      <c r="G63" s="89"/>
    </row>
    <row r="64" spans="1:13" x14ac:dyDescent="0.3">
      <c r="A64" s="81"/>
      <c r="B64" s="89"/>
      <c r="C64" s="89"/>
      <c r="D64" s="81"/>
      <c r="E64" s="82"/>
      <c r="F64" s="82"/>
      <c r="G64" s="82"/>
    </row>
    <row r="65" spans="1:7" x14ac:dyDescent="0.3">
      <c r="A65" s="83"/>
      <c r="B65" s="83"/>
      <c r="C65" s="83"/>
      <c r="D65" s="83"/>
      <c r="E65" s="18"/>
      <c r="F65" s="18"/>
      <c r="G65" s="18"/>
    </row>
    <row r="66" spans="1:7" x14ac:dyDescent="0.3">
      <c r="A66" s="82"/>
      <c r="B66" s="82"/>
      <c r="C66" s="82"/>
      <c r="D66" s="82"/>
      <c r="E66" s="82"/>
      <c r="F66" s="82"/>
      <c r="G66" s="82"/>
    </row>
    <row r="67" spans="1:7" ht="18" x14ac:dyDescent="0.3">
      <c r="A67" s="82"/>
      <c r="B67" s="104" t="s">
        <v>110</v>
      </c>
      <c r="C67" s="104"/>
      <c r="D67" s="81"/>
      <c r="E67" s="81"/>
      <c r="F67" s="37" t="s">
        <v>140</v>
      </c>
      <c r="G67" s="82"/>
    </row>
    <row r="68" spans="1:7" ht="15.6" x14ac:dyDescent="0.3">
      <c r="A68" s="82"/>
      <c r="B68" s="324" t="s">
        <v>143</v>
      </c>
      <c r="C68" s="325">
        <v>1</v>
      </c>
      <c r="D68" s="81"/>
      <c r="E68" s="81"/>
      <c r="F68" s="38" t="s">
        <v>141</v>
      </c>
      <c r="G68" s="82"/>
    </row>
    <row r="69" spans="1:7" ht="15.6" x14ac:dyDescent="0.3">
      <c r="A69" s="82"/>
      <c r="B69" s="324" t="s">
        <v>116</v>
      </c>
      <c r="C69" s="326" t="s">
        <v>83</v>
      </c>
      <c r="D69" s="81"/>
      <c r="E69" s="81"/>
      <c r="F69" s="82"/>
      <c r="G69" s="82"/>
    </row>
    <row r="70" spans="1:7" ht="15.6" x14ac:dyDescent="0.3">
      <c r="A70" s="82"/>
      <c r="B70" s="324" t="s">
        <v>115</v>
      </c>
      <c r="C70" s="326" t="s">
        <v>209</v>
      </c>
      <c r="D70" s="81"/>
      <c r="E70" s="81"/>
      <c r="F70" s="82"/>
      <c r="G70" s="82"/>
    </row>
    <row r="71" spans="1:7" ht="15.6" x14ac:dyDescent="0.3">
      <c r="A71" s="82"/>
      <c r="B71" s="324" t="s">
        <v>148</v>
      </c>
      <c r="C71" s="327" t="s">
        <v>79</v>
      </c>
      <c r="D71" s="81"/>
      <c r="E71" s="81"/>
      <c r="F71" s="82"/>
      <c r="G71" s="82"/>
    </row>
    <row r="72" spans="1:7" ht="15.6" x14ac:dyDescent="0.3">
      <c r="A72" s="82"/>
      <c r="B72" s="324" t="s">
        <v>150</v>
      </c>
      <c r="C72" s="328" t="s">
        <v>124</v>
      </c>
      <c r="D72" s="81"/>
      <c r="E72" s="81"/>
      <c r="F72" s="82"/>
      <c r="G72" s="82"/>
    </row>
    <row r="73" spans="1:7" ht="15.6" x14ac:dyDescent="0.3">
      <c r="A73" s="82"/>
      <c r="B73" s="324" t="s">
        <v>146</v>
      </c>
      <c r="C73" s="329" t="s">
        <v>210</v>
      </c>
      <c r="D73" s="81"/>
      <c r="E73" s="81"/>
      <c r="F73" s="82"/>
      <c r="G73" s="82"/>
    </row>
    <row r="74" spans="1:7" ht="15.6" x14ac:dyDescent="0.3">
      <c r="A74" s="82"/>
      <c r="B74" s="324" t="s">
        <v>147</v>
      </c>
      <c r="C74" s="73">
        <v>0.5625</v>
      </c>
      <c r="D74" s="81"/>
      <c r="E74" s="81"/>
      <c r="F74" s="82"/>
      <c r="G74" s="82"/>
    </row>
    <row r="75" spans="1:7" ht="15.6" x14ac:dyDescent="0.3">
      <c r="A75" s="82"/>
      <c r="B75" s="330" t="s">
        <v>203</v>
      </c>
      <c r="C75" s="328" t="s">
        <v>205</v>
      </c>
      <c r="D75" s="81"/>
      <c r="E75" s="81"/>
      <c r="F75" s="82"/>
      <c r="G75" s="82"/>
    </row>
    <row r="76" spans="1:7" ht="15.6" x14ac:dyDescent="0.3">
      <c r="A76" s="82"/>
      <c r="B76" s="324" t="s">
        <v>118</v>
      </c>
      <c r="C76" s="329">
        <v>45834</v>
      </c>
      <c r="D76" s="81"/>
      <c r="E76" s="81"/>
      <c r="F76" s="82"/>
      <c r="G76" s="82"/>
    </row>
    <row r="77" spans="1:7" ht="15.6" x14ac:dyDescent="0.3">
      <c r="A77" s="82"/>
      <c r="B77" s="324" t="s">
        <v>170</v>
      </c>
      <c r="C77" s="73">
        <v>0.6875</v>
      </c>
      <c r="D77" s="81"/>
      <c r="E77" s="81"/>
      <c r="F77" s="82"/>
      <c r="G77" s="82"/>
    </row>
    <row r="78" spans="1:7" ht="15.6" x14ac:dyDescent="0.3">
      <c r="A78" s="82"/>
      <c r="B78" s="324" t="s">
        <v>166</v>
      </c>
      <c r="C78" s="328">
        <v>77</v>
      </c>
      <c r="D78" s="81"/>
      <c r="E78" s="81"/>
      <c r="F78" s="82"/>
      <c r="G78" s="82"/>
    </row>
    <row r="79" spans="1:7" ht="15.6" x14ac:dyDescent="0.3">
      <c r="A79" s="82"/>
      <c r="B79" s="324" t="s">
        <v>167</v>
      </c>
      <c r="C79" s="328">
        <v>64</v>
      </c>
      <c r="D79" s="81"/>
      <c r="E79" s="81"/>
      <c r="F79" s="82"/>
      <c r="G79" s="82"/>
    </row>
    <row r="80" spans="1:7" ht="15.6" x14ac:dyDescent="0.3">
      <c r="A80" s="82"/>
      <c r="B80" s="324" t="s">
        <v>142</v>
      </c>
      <c r="C80" s="331">
        <v>86</v>
      </c>
      <c r="D80" s="81"/>
      <c r="E80" s="81"/>
      <c r="F80" s="82"/>
      <c r="G80" s="82"/>
    </row>
    <row r="81" spans="1:7" ht="15.6" x14ac:dyDescent="0.3">
      <c r="A81" s="82"/>
      <c r="B81" s="324" t="s">
        <v>149</v>
      </c>
      <c r="C81" s="331">
        <v>3.5</v>
      </c>
      <c r="D81" s="81"/>
      <c r="E81" s="81"/>
      <c r="F81" s="82"/>
      <c r="G81" s="82"/>
    </row>
    <row r="82" spans="1:7" ht="15.6" x14ac:dyDescent="0.3">
      <c r="A82" s="82"/>
      <c r="B82" s="324" t="s">
        <v>39</v>
      </c>
      <c r="C82" s="331">
        <v>6.8</v>
      </c>
      <c r="D82" s="81"/>
      <c r="E82" s="81"/>
      <c r="F82" s="82"/>
      <c r="G82" s="82"/>
    </row>
    <row r="83" spans="1:7" ht="15.6" x14ac:dyDescent="0.3">
      <c r="A83" s="82"/>
      <c r="B83" s="324" t="s">
        <v>40</v>
      </c>
      <c r="C83" s="332" t="s">
        <v>206</v>
      </c>
      <c r="D83" s="81"/>
      <c r="E83" s="81"/>
      <c r="F83" s="82"/>
      <c r="G83" s="82"/>
    </row>
    <row r="84" spans="1:7" x14ac:dyDescent="0.3">
      <c r="A84" s="82"/>
      <c r="B84" s="81"/>
      <c r="C84" s="81"/>
      <c r="D84" s="81"/>
      <c r="E84" s="81"/>
      <c r="F84" s="82"/>
      <c r="G84" s="82"/>
    </row>
    <row r="85" spans="1:7" x14ac:dyDescent="0.3">
      <c r="A85" s="82"/>
      <c r="B85" s="81"/>
      <c r="C85" s="81"/>
      <c r="D85" s="81"/>
      <c r="E85" s="81"/>
      <c r="F85" s="82"/>
      <c r="G85" s="82"/>
    </row>
    <row r="86" spans="1:7" x14ac:dyDescent="0.3">
      <c r="A86" s="82"/>
      <c r="B86" s="82"/>
      <c r="C86" s="82"/>
      <c r="D86" s="82"/>
      <c r="E86" s="82"/>
      <c r="F86" s="82"/>
      <c r="G86" s="82"/>
    </row>
  </sheetData>
  <mergeCells count="5">
    <mergeCell ref="B2:C2"/>
    <mergeCell ref="B11:C11"/>
    <mergeCell ref="B46:C46"/>
    <mergeCell ref="B67:C67"/>
    <mergeCell ref="J44:K44"/>
  </mergeCells>
  <dataValidations count="11">
    <dataValidation allowBlank="1" showInputMessage="1" showErrorMessage="1" promptTitle="225 Test" prompt="test number" sqref="C34 C38 C36" xr:uid="{34A6A7DD-6D4E-46AA-BBB1-94296272A1ED}"/>
    <dataValidation type="list" allowBlank="1" showInputMessage="1" showErrorMessage="1" sqref="C9" xr:uid="{0C41C6DC-5DE0-447A-9354-3EF2DA2702CC}">
      <formula1>"SW Region-Madison, SW Region-La Crosse, SE Region, NE Reigon, NC Region-Wisconsin Rapids, NC Region-Rhinelander, NW Region-Eau Claire, NW Region-Superior, Central Office, Consultant (Lab), Other (Remarks)"</formula1>
    </dataValidation>
    <dataValidation type="list" allowBlank="1" showInputMessage="1" showErrorMessage="1" sqref="C69" xr:uid="{D200D89D-0FFC-4EC9-BA10-B4C6E87E94FE}">
      <formula1>"QV, QC, Other (Remarks)"</formula1>
    </dataValidation>
    <dataValidation type="list" allowBlank="1" showInputMessage="1" showErrorMessage="1" sqref="C70" xr:uid="{688784EC-A167-4AB2-8F2F-A9987007143A}">
      <formula1>"Stucture, Pavement, Ancillary, Other (Remarks)"</formula1>
    </dataValidation>
    <dataValidation allowBlank="1" showInputMessage="1" showErrorMessage="1" promptTitle="Include unique identifier(s)" prompt="ex. &quot;Wissota Rugby Sand &amp; Gravel 55-66-021-PIT&quot;" sqref="C29 C31 C33 C35 C37" xr:uid="{6F01106A-1EB3-49AE-8EB8-6711B544F7E1}"/>
    <dataValidation allowBlank="1" showInputMessage="1" showErrorMessage="1" promptTitle="223 Test" prompt="test number" sqref="C30 C32" xr:uid="{7977503C-889A-44BB-ABAC-BE92933BDC57}"/>
    <dataValidation allowBlank="1" showInputMessage="1" showErrorMessage="1" promptTitle="Include contractor MRS ID" prompt="ex. &quot;GEO001. 173-132-71-2025&quot;" sqref="C12" xr:uid="{E4C12CFD-A1E9-46C0-BF49-31F19552D677}"/>
    <dataValidation allowBlank="1" showInputMessage="1" showErrorMessage="1" promptTitle="Numbers Only" prompt="dashes will infill automatically" sqref="C3" xr:uid="{68061F04-2401-48A2-9091-F06C2BACBE14}"/>
    <dataValidation allowBlank="1" showInputMessage="1" showErrorMessage="1" promptTitle="Format" prompt="00:00 AM/PM" sqref="K47 C49 C74 C77" xr:uid="{CED4AB2C-4BBB-444F-B14C-F8E83537C344}"/>
    <dataValidation allowBlank="1" showInputMessage="1" showErrorMessage="1" promptTitle="Format" prompt="mm/dd/yyyy" sqref="K46 C48 C73 C76" xr:uid="{74F50CCC-2A45-4AF9-AB1A-8AB2F848D008}"/>
    <dataValidation type="list" allowBlank="1" showInputMessage="1" showErrorMessage="1" sqref="C71" xr:uid="{AE7E19E2-6FA2-4B78-9629-D3CA1BAA62F2}">
      <formula1>"Cylinders, Beams, Resistivity, Maturity"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1. Project &amp; Mix Info</vt:lpstr>
      <vt:lpstr>2. Batch Ticket</vt:lpstr>
      <vt:lpstr>3. Test Results</vt:lpstr>
      <vt:lpstr>autofill_SampleCard</vt:lpstr>
      <vt:lpstr>blank_SampleCard</vt:lpstr>
      <vt:lpstr>example_FinishedSampleCard</vt:lpstr>
      <vt:lpstr>exampleTabs#1-3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Steven J - DOT</dc:creator>
  <cp:keywords/>
  <dc:description/>
  <cp:lastModifiedBy>Spencer-Dobson, Keena M - DOT</cp:lastModifiedBy>
  <cp:revision/>
  <cp:lastPrinted>2026-01-07T18:49:33Z</cp:lastPrinted>
  <dcterms:created xsi:type="dcterms:W3CDTF">2024-01-18T14:30:47Z</dcterms:created>
  <dcterms:modified xsi:type="dcterms:W3CDTF">2026-02-25T22:37:16Z</dcterms:modified>
  <cp:category/>
  <cp:contentStatus/>
</cp:coreProperties>
</file>